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公示 (第二批)" sheetId="4" r:id="rId1"/>
    <sheet name="Sheet3" sheetId="3" r:id="rId2"/>
  </sheets>
  <externalReferences>
    <externalReference r:id="rId3"/>
  </externalReferences>
  <definedNames>
    <definedName name="_xlnm._FilterDatabase" localSheetId="0" hidden="1">'公示 (第二批)'!$A$1:$O$17</definedName>
  </definedNames>
  <calcPr calcId="144525"/>
</workbook>
</file>

<file path=xl/sharedStrings.xml><?xml version="1.0" encoding="utf-8"?>
<sst xmlns="http://schemas.openxmlformats.org/spreadsheetml/2006/main" count="59" uniqueCount="52">
  <si>
    <t>第四师申请2025年棉花超测产4%以上产量目标价格补贴公示表（第三批）</t>
  </si>
  <si>
    <t>编制单位：第四师可克达拉市发展改革委</t>
  </si>
  <si>
    <t>序号</t>
  </si>
  <si>
    <t>单位</t>
  </si>
  <si>
    <t>棉农姓名</t>
  </si>
  <si>
    <t>身份证号</t>
  </si>
  <si>
    <t>联系方式</t>
  </si>
  <si>
    <t>细绒棉面积（亩）</t>
  </si>
  <si>
    <t>细绒棉预测产量
（公斤）</t>
  </si>
  <si>
    <t>细绒棉测产单产
（公斤/亩）</t>
  </si>
  <si>
    <t>细绒棉交售量
（公斤）</t>
  </si>
  <si>
    <t>细绒棉
实际单产
（公斤/亩）</t>
  </si>
  <si>
    <t>超产比例（大于等于4%）</t>
  </si>
  <si>
    <t>依规享受补贴籽棉数量（公斤）</t>
  </si>
  <si>
    <t>依规未享受补贴籽棉数量
（公斤）</t>
  </si>
  <si>
    <t>本次申请补贴籽棉数量
（公斤）</t>
  </si>
  <si>
    <t>备注</t>
  </si>
  <si>
    <t>一、测产偏低</t>
  </si>
  <si>
    <t>64团15连</t>
  </si>
  <si>
    <t>付海涛</t>
  </si>
  <si>
    <t>654123********5390</t>
  </si>
  <si>
    <t>种植17.5亩，其中1.5亩未在统计面积内；实际单产617.83公斤，超测产26.09%。</t>
  </si>
  <si>
    <t>二、混交</t>
  </si>
  <si>
    <t>64团10连</t>
  </si>
  <si>
    <t>张参军</t>
  </si>
  <si>
    <t>654123********5375</t>
  </si>
  <si>
    <t>何乐（身份证号：654123********5387），实际交售0公斤，与张参军合车混交1750公斤，测产单产420公斤，实际单产为437.5公斤，高于测产4.17%，张参军实际单产为430.33公斤，高于测产7.58%。</t>
  </si>
  <si>
    <t>韩学军</t>
  </si>
  <si>
    <t>412325********6930</t>
  </si>
  <si>
    <t>夏男（身份证号：654123********5392），实际交售4404公斤，与韩学军合车混交5596公斤，预测单产450公斤，实际单产为179.76公斤，低于测产60.05%，韩学军实际单产为429.54公斤，低于测产4.55%。</t>
  </si>
  <si>
    <t>余辉</t>
  </si>
  <si>
    <t>654123********5378</t>
  </si>
  <si>
    <t>马艳艳（身份证号:620422********8120），实际交售15568公斤，与余辉合车混交2100公斤，预测单产560公斤，实际单产为471.76公斤，低于测产15.76%，余辉实际单产为518公斤，低于测产2.26%。</t>
  </si>
  <si>
    <t>候玉刚</t>
  </si>
  <si>
    <t>654123********5374</t>
  </si>
  <si>
    <t>杨素梅（身份证号:654123********5385），实际交售28265公斤，与侯玉刚合车混交11054公斤，预测单产520公斤，实际单产为523.43公斤，高于测产0.7%，侯玉刚实际单产为491公斤，低于测产11.53%。</t>
  </si>
  <si>
    <t>王春花</t>
  </si>
  <si>
    <t>654123********5387</t>
  </si>
  <si>
    <t>刘志宏（身份证号:654123********5419）,实际交售6588公斤，与王春花合车混交1330公斤，预测单产550公斤，实际单产为549公斤，低于测产0.2%，王春花实际单产为543.62公斤，低于测产1.16%。</t>
  </si>
  <si>
    <t>祝河江</t>
  </si>
  <si>
    <t>654123********5394</t>
  </si>
  <si>
    <t>祝海霞（身份证号:6541233********5445）,实际交售49995公斤，与祝河江合车混交8748公斤，预测单产560公斤，实际单产为492.08公斤，低于测产12.13%，祝河江实际单产为459.52公斤，低于测产20.77%。</t>
  </si>
  <si>
    <t>邵文燕</t>
  </si>
  <si>
    <t>654123********5408</t>
  </si>
  <si>
    <t>黄振山（身份证号:6541233********5371）,实际交售44383公斤，与邵文燕合车混交3865公斤，预测单产500公斤，实际单产为457.56公斤，低于测产8.49%，邵文燕实际单产为491.88公斤，低于测产5.41%。</t>
  </si>
  <si>
    <t>64团19连</t>
  </si>
  <si>
    <t>海力力·阿布都西</t>
  </si>
  <si>
    <t>654123********1871</t>
  </si>
  <si>
    <t>巴特尔（身份证号：654123********5370），实际交售23428公斤，与海力力·阿布都西合车混交1010公斤，预测单产550公斤，实际单产为520.62公斤，低于测产5.34%，海力力·阿布都西实际单产为556.82公斤，高于测产1.24%。</t>
  </si>
  <si>
    <t>刘喜洋</t>
  </si>
  <si>
    <t>421102********161X</t>
  </si>
  <si>
    <t>李永志（身份证号：654123********355X），实际交售468589公斤，与刘喜洋合车混交25140公斤，预测单产550公斤，实际单产为347.62公斤，低于测产36.8%，刘喜洋实际单产为554.73公斤，高于测产0.86%。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</si>
</sst>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0_ "/>
    <numFmt numFmtId="178" formatCode="0.0%"/>
    <numFmt numFmtId="179" formatCode="0.00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name val="方正小标宋简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6"/>
      <color rgb="FF000000"/>
      <name val="仿宋_GB2312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30" fillId="22" borderId="7" applyNumberFormat="0" applyAlignment="0" applyProtection="0">
      <alignment vertical="center"/>
    </xf>
    <xf numFmtId="0" fontId="26" fillId="27" borderId="11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176" fontId="9" fillId="0" borderId="2" xfId="0" applyNumberFormat="1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178" fontId="9" fillId="0" borderId="2" xfId="0" applyNumberFormat="1" applyFont="1" applyFill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72;&#24066;&#20844;&#31034;\&#26825;&#33457;&#34917;&#36148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E1" t="str">
            <v>身份证号</v>
          </cell>
          <cell r="F1" t="str">
            <v>电话</v>
          </cell>
        </row>
        <row r="2">
          <cell r="E2" t="str">
            <v>654123********5405</v>
          </cell>
          <cell r="F2" t="str">
            <v>155****9256</v>
          </cell>
        </row>
        <row r="3">
          <cell r="E3" t="str">
            <v>412722********4099</v>
          </cell>
          <cell r="F3" t="str">
            <v>130****5317</v>
          </cell>
        </row>
        <row r="4">
          <cell r="E4" t="str">
            <v>412725********5616</v>
          </cell>
          <cell r="F4" t="str">
            <v>150****0261</v>
          </cell>
        </row>
        <row r="5">
          <cell r="E5" t="str">
            <v>412325********0636</v>
          </cell>
          <cell r="F5" t="str">
            <v>189****9096</v>
          </cell>
        </row>
        <row r="6">
          <cell r="E6" t="str">
            <v>654123********5376</v>
          </cell>
          <cell r="F6" t="str">
            <v>180****6068</v>
          </cell>
        </row>
        <row r="7">
          <cell r="E7" t="str">
            <v>412722********491X</v>
          </cell>
          <cell r="F7" t="str">
            <v>175****1505</v>
          </cell>
        </row>
        <row r="8">
          <cell r="E8" t="str">
            <v>412722********4912</v>
          </cell>
          <cell r="F8" t="str">
            <v>139****3924</v>
          </cell>
        </row>
        <row r="9">
          <cell r="E9" t="str">
            <v>654123********5404</v>
          </cell>
          <cell r="F9" t="str">
            <v>158****8024</v>
          </cell>
        </row>
        <row r="10">
          <cell r="E10" t="str">
            <v>654123********5409</v>
          </cell>
          <cell r="F10" t="str">
            <v>181****4622</v>
          </cell>
        </row>
        <row r="11">
          <cell r="E11" t="str">
            <v>654123********5377</v>
          </cell>
          <cell r="F11" t="str">
            <v>158****0044</v>
          </cell>
        </row>
        <row r="12">
          <cell r="E12" t="str">
            <v>654123********5384</v>
          </cell>
          <cell r="F12" t="str">
            <v>191****5069</v>
          </cell>
        </row>
        <row r="13">
          <cell r="E13" t="str">
            <v>654123********5372</v>
          </cell>
          <cell r="F13" t="str">
            <v>136****3807</v>
          </cell>
        </row>
        <row r="14">
          <cell r="E14" t="str">
            <v>654123********5370</v>
          </cell>
          <cell r="F14" t="str">
            <v>158****3749</v>
          </cell>
        </row>
        <row r="15">
          <cell r="E15" t="str">
            <v>654123********5374</v>
          </cell>
          <cell r="F15" t="str">
            <v>130****0801</v>
          </cell>
        </row>
        <row r="16">
          <cell r="E16" t="str">
            <v>412325********6930</v>
          </cell>
          <cell r="F16" t="str">
            <v>181****4482</v>
          </cell>
        </row>
        <row r="17">
          <cell r="E17" t="str">
            <v>412325********6960</v>
          </cell>
          <cell r="F17" t="str">
            <v>183****7885</v>
          </cell>
        </row>
        <row r="18">
          <cell r="E18" t="str">
            <v>654123********5385</v>
          </cell>
          <cell r="F18" t="str">
            <v>137****9165</v>
          </cell>
        </row>
        <row r="19">
          <cell r="E19" t="str">
            <v>654023********5389</v>
          </cell>
          <cell r="F19" t="str">
            <v>152****4507</v>
          </cell>
        </row>
        <row r="20">
          <cell r="E20" t="str">
            <v>654123********5397</v>
          </cell>
          <cell r="F20" t="str">
            <v>181****9819</v>
          </cell>
        </row>
        <row r="21">
          <cell r="E21" t="str">
            <v>654123********5409</v>
          </cell>
          <cell r="F21" t="str">
            <v>181****3156</v>
          </cell>
        </row>
        <row r="22">
          <cell r="E22" t="str">
            <v>654123********5411</v>
          </cell>
          <cell r="F22" t="str">
            <v>155****9269</v>
          </cell>
        </row>
        <row r="23">
          <cell r="E23" t="str">
            <v>412325********061X</v>
          </cell>
          <cell r="F23" t="str">
            <v>155****3458</v>
          </cell>
        </row>
        <row r="24">
          <cell r="E24" t="str">
            <v>654123********5376</v>
          </cell>
          <cell r="F24" t="str">
            <v>180****3649</v>
          </cell>
        </row>
        <row r="25">
          <cell r="E25" t="str">
            <v>654123********5375</v>
          </cell>
          <cell r="F25" t="str">
            <v>137****2623</v>
          </cell>
        </row>
        <row r="26">
          <cell r="E26" t="str">
            <v>412725********5114</v>
          </cell>
          <cell r="F26" t="str">
            <v>137****4037</v>
          </cell>
        </row>
        <row r="27">
          <cell r="E27" t="str">
            <v>654123********5378</v>
          </cell>
          <cell r="F27" t="str">
            <v>176****1446</v>
          </cell>
        </row>
        <row r="28">
          <cell r="E28" t="str">
            <v>654123********5413</v>
          </cell>
          <cell r="F28" t="str">
            <v>189****1916</v>
          </cell>
        </row>
        <row r="29">
          <cell r="E29" t="str">
            <v>654123********5391</v>
          </cell>
          <cell r="F29" t="str">
            <v>181****2220</v>
          </cell>
        </row>
        <row r="30">
          <cell r="E30" t="str">
            <v>654123********5376</v>
          </cell>
          <cell r="F30" t="str">
            <v>191****1127</v>
          </cell>
        </row>
        <row r="31">
          <cell r="E31" t="str">
            <v>412722********401X</v>
          </cell>
          <cell r="F31" t="str">
            <v>181****1330</v>
          </cell>
        </row>
        <row r="32">
          <cell r="E32" t="str">
            <v>412722********4017</v>
          </cell>
          <cell r="F32" t="str">
            <v>153****3729</v>
          </cell>
        </row>
        <row r="33">
          <cell r="E33" t="str">
            <v>412722********4012</v>
          </cell>
          <cell r="F33" t="str">
            <v>158****6828</v>
          </cell>
        </row>
        <row r="34">
          <cell r="E34" t="str">
            <v>412722********4911</v>
          </cell>
          <cell r="F34" t="str">
            <v>155****9356</v>
          </cell>
        </row>
        <row r="35">
          <cell r="E35" t="str">
            <v>412722********4038</v>
          </cell>
          <cell r="F35" t="str">
            <v>153****0230</v>
          </cell>
        </row>
        <row r="36">
          <cell r="E36" t="str">
            <v>654123********5377</v>
          </cell>
          <cell r="F36" t="str">
            <v>135****3752</v>
          </cell>
        </row>
        <row r="37">
          <cell r="E37" t="str">
            <v>654123********5375</v>
          </cell>
          <cell r="F37" t="str">
            <v>138****9973</v>
          </cell>
        </row>
        <row r="38">
          <cell r="E38" t="str">
            <v>654123********539X</v>
          </cell>
          <cell r="F38" t="str">
            <v>130****9913</v>
          </cell>
        </row>
        <row r="39">
          <cell r="E39" t="str">
            <v>412722********4914</v>
          </cell>
          <cell r="F39" t="str">
            <v>158****6369</v>
          </cell>
        </row>
        <row r="40">
          <cell r="E40" t="str">
            <v>654123********537X</v>
          </cell>
          <cell r="F40" t="str">
            <v>131****9518</v>
          </cell>
        </row>
        <row r="41">
          <cell r="E41" t="str">
            <v>654123********5393</v>
          </cell>
          <cell r="F41" t="str">
            <v>176****1482</v>
          </cell>
        </row>
        <row r="42">
          <cell r="E42" t="str">
            <v>654123********5374</v>
          </cell>
          <cell r="F42" t="str">
            <v>132****0535</v>
          </cell>
        </row>
        <row r="43">
          <cell r="E43" t="str">
            <v>654123********5376</v>
          </cell>
          <cell r="F43" t="str">
            <v>181****7556</v>
          </cell>
        </row>
        <row r="44">
          <cell r="E44" t="str">
            <v>654123********5392</v>
          </cell>
          <cell r="F44" t="str">
            <v>152****3318</v>
          </cell>
        </row>
        <row r="45">
          <cell r="E45" t="str">
            <v>654123********539X</v>
          </cell>
          <cell r="F45" t="str">
            <v>180****4083</v>
          </cell>
        </row>
        <row r="46">
          <cell r="E46" t="str">
            <v>412325********6939</v>
          </cell>
          <cell r="F46" t="str">
            <v>155****9816</v>
          </cell>
        </row>
        <row r="47">
          <cell r="E47" t="str">
            <v>652423********5417</v>
          </cell>
          <cell r="F47" t="str">
            <v>137****9907</v>
          </cell>
        </row>
        <row r="48">
          <cell r="E48" t="str">
            <v>412325********6931</v>
          </cell>
          <cell r="F48" t="str">
            <v>152****8370</v>
          </cell>
        </row>
        <row r="49">
          <cell r="E49" t="str">
            <v>654123********5379</v>
          </cell>
          <cell r="F49" t="str">
            <v>186****2076</v>
          </cell>
        </row>
        <row r="50">
          <cell r="E50" t="str">
            <v>654123********5376</v>
          </cell>
          <cell r="F50" t="str">
            <v>132****7592</v>
          </cell>
        </row>
        <row r="51">
          <cell r="E51" t="str">
            <v>412325********1230</v>
          </cell>
          <cell r="F51" t="str">
            <v>137****8386</v>
          </cell>
        </row>
        <row r="52">
          <cell r="E52" t="str">
            <v>412325********6933</v>
          </cell>
          <cell r="F52" t="str">
            <v>152****1481</v>
          </cell>
        </row>
        <row r="53">
          <cell r="E53" t="str">
            <v>411422********1246</v>
          </cell>
          <cell r="F53" t="str">
            <v>152****3539</v>
          </cell>
        </row>
        <row r="54">
          <cell r="E54" t="str">
            <v>412325********122X</v>
          </cell>
          <cell r="F54" t="str">
            <v>182****5634</v>
          </cell>
        </row>
        <row r="55">
          <cell r="E55" t="str">
            <v>654123********5386</v>
          </cell>
          <cell r="F55" t="str">
            <v>155****0416</v>
          </cell>
        </row>
        <row r="56">
          <cell r="E56" t="str">
            <v>654123********1226</v>
          </cell>
          <cell r="F56" t="str">
            <v>139****7400</v>
          </cell>
        </row>
        <row r="57">
          <cell r="E57" t="str">
            <v>654123********5371</v>
          </cell>
          <cell r="F57" t="str">
            <v>186****4288</v>
          </cell>
        </row>
        <row r="58">
          <cell r="E58" t="str">
            <v>654023********0486</v>
          </cell>
          <cell r="F58" t="str">
            <v>176****7325</v>
          </cell>
        </row>
        <row r="59">
          <cell r="E59" t="str">
            <v>412325********5696</v>
          </cell>
          <cell r="F59" t="str">
            <v>132****6037</v>
          </cell>
        </row>
        <row r="60">
          <cell r="E60" t="str">
            <v>654123********1871</v>
          </cell>
          <cell r="F60" t="str">
            <v>182****2212</v>
          </cell>
        </row>
        <row r="61">
          <cell r="E61" t="str">
            <v>342123********1947</v>
          </cell>
          <cell r="F61" t="str">
            <v>180****2092</v>
          </cell>
        </row>
        <row r="62">
          <cell r="E62" t="str">
            <v>654123********5378</v>
          </cell>
          <cell r="F62" t="str">
            <v>137****7176</v>
          </cell>
        </row>
        <row r="63">
          <cell r="E63" t="str">
            <v>654123********5385</v>
          </cell>
          <cell r="F63" t="str">
            <v>132****9139</v>
          </cell>
        </row>
        <row r="64">
          <cell r="E64" t="str">
            <v>654123********5390</v>
          </cell>
          <cell r="F64" t="str">
            <v>131****0822</v>
          </cell>
        </row>
        <row r="65">
          <cell r="E65" t="str">
            <v>654123********5398</v>
          </cell>
          <cell r="F65" t="str">
            <v>131****7169</v>
          </cell>
        </row>
        <row r="66">
          <cell r="E66" t="str">
            <v>654123********5378</v>
          </cell>
          <cell r="F66" t="str">
            <v>138****1493</v>
          </cell>
        </row>
        <row r="67">
          <cell r="E67" t="str">
            <v>654123********5374</v>
          </cell>
          <cell r="F67" t="str">
            <v>130****1723</v>
          </cell>
        </row>
        <row r="68">
          <cell r="E68" t="str">
            <v>420606********3525</v>
          </cell>
          <cell r="F68" t="str">
            <v>177****5051</v>
          </cell>
        </row>
        <row r="69">
          <cell r="E69" t="str">
            <v>654123********5390</v>
          </cell>
          <cell r="F69" t="str">
            <v>131***1672</v>
          </cell>
        </row>
        <row r="70">
          <cell r="E70" t="str">
            <v>654123********5381</v>
          </cell>
          <cell r="F70" t="str">
            <v>180****4462</v>
          </cell>
        </row>
        <row r="71">
          <cell r="E71" t="str">
            <v>654123********539X</v>
          </cell>
          <cell r="F71" t="str">
            <v>133****7186</v>
          </cell>
        </row>
        <row r="72">
          <cell r="E72" t="str">
            <v>654123********5379</v>
          </cell>
          <cell r="F72" t="str">
            <v>155****5719</v>
          </cell>
        </row>
        <row r="73">
          <cell r="E73" t="str">
            <v>654123********5387</v>
          </cell>
          <cell r="F73" t="str">
            <v>182****8718</v>
          </cell>
        </row>
        <row r="74">
          <cell r="E74" t="str">
            <v>654123********5394</v>
          </cell>
          <cell r="F74" t="str">
            <v>137****3033</v>
          </cell>
        </row>
        <row r="75">
          <cell r="E75" t="str">
            <v>654101********2878</v>
          </cell>
          <cell r="F75" t="str">
            <v>180****0375</v>
          </cell>
        </row>
        <row r="76">
          <cell r="E76" t="str">
            <v>654123********5374</v>
          </cell>
          <cell r="F76" t="str">
            <v>152****5909</v>
          </cell>
        </row>
        <row r="77">
          <cell r="E77" t="str">
            <v>410122********0055</v>
          </cell>
          <cell r="F77" t="str">
            <v>189****6218</v>
          </cell>
        </row>
        <row r="78">
          <cell r="E78" t="str">
            <v>654123********5373</v>
          </cell>
          <cell r="F78" t="str">
            <v>185****6017</v>
          </cell>
        </row>
        <row r="79">
          <cell r="E79" t="str">
            <v>654123********5408</v>
          </cell>
          <cell r="F79" t="str">
            <v>158****3111</v>
          </cell>
        </row>
        <row r="80">
          <cell r="E80" t="str">
            <v>412722********6146</v>
          </cell>
          <cell r="F80" t="str">
            <v>138****3478</v>
          </cell>
        </row>
        <row r="81">
          <cell r="E81" t="str">
            <v>652423********5377</v>
          </cell>
          <cell r="F81" t="str">
            <v>131****3690</v>
          </cell>
        </row>
        <row r="82">
          <cell r="E82" t="str">
            <v>654123********5378</v>
          </cell>
          <cell r="F82" t="str">
            <v>187****3264</v>
          </cell>
        </row>
        <row r="83">
          <cell r="E83" t="str">
            <v>654023********5371</v>
          </cell>
          <cell r="F83" t="str">
            <v>181****9296</v>
          </cell>
        </row>
        <row r="84">
          <cell r="E84" t="str">
            <v>650105********1331</v>
          </cell>
          <cell r="F84" t="str">
            <v>152****5570</v>
          </cell>
        </row>
        <row r="85">
          <cell r="E85" t="str">
            <v>654123********5376</v>
          </cell>
          <cell r="F85" t="str">
            <v>158****5320</v>
          </cell>
        </row>
        <row r="86">
          <cell r="E86" t="str">
            <v>654123********5370</v>
          </cell>
          <cell r="F86" t="str">
            <v>189****3606</v>
          </cell>
        </row>
        <row r="87">
          <cell r="E87" t="str">
            <v>620524********5127</v>
          </cell>
          <cell r="F87" t="str">
            <v>193****8990</v>
          </cell>
        </row>
        <row r="88">
          <cell r="E88" t="str">
            <v>654123********5399</v>
          </cell>
          <cell r="F88" t="str">
            <v>181****2166</v>
          </cell>
        </row>
        <row r="89">
          <cell r="E89" t="str">
            <v>654123********5394</v>
          </cell>
          <cell r="F89" t="str">
            <v>158****4236</v>
          </cell>
        </row>
        <row r="90">
          <cell r="E90" t="str">
            <v>654123********5399</v>
          </cell>
          <cell r="F90" t="str">
            <v>137****4561</v>
          </cell>
        </row>
        <row r="91">
          <cell r="E91" t="str">
            <v>412722********4088</v>
          </cell>
          <cell r="F91" t="str">
            <v>181****6856</v>
          </cell>
        </row>
        <row r="92">
          <cell r="E92" t="str">
            <v>421102********161X</v>
          </cell>
          <cell r="F92" t="str">
            <v>158****2837</v>
          </cell>
        </row>
        <row r="93">
          <cell r="E93" t="str">
            <v>654123********1818</v>
          </cell>
          <cell r="F93" t="str">
            <v>138****5715</v>
          </cell>
        </row>
        <row r="94">
          <cell r="E94" t="str">
            <v>341222********4392</v>
          </cell>
          <cell r="F94" t="str">
            <v>193****2091</v>
          </cell>
        </row>
        <row r="95">
          <cell r="E95" t="str">
            <v>341222********4364</v>
          </cell>
          <cell r="F95" t="str">
            <v>198****3846</v>
          </cell>
        </row>
        <row r="96">
          <cell r="E96" t="str">
            <v>412722********4174</v>
          </cell>
          <cell r="F96" t="str">
            <v>152****0625</v>
          </cell>
        </row>
        <row r="97">
          <cell r="E97" t="str">
            <v>412722********4038</v>
          </cell>
          <cell r="F97" t="str">
            <v>135****3896</v>
          </cell>
        </row>
        <row r="98">
          <cell r="E98" t="str">
            <v>410222********2085</v>
          </cell>
          <cell r="F98" t="str">
            <v>133****1942</v>
          </cell>
        </row>
        <row r="99">
          <cell r="E99" t="str">
            <v>654122********0027</v>
          </cell>
          <cell r="F99" t="str">
            <v>158****4047</v>
          </cell>
        </row>
        <row r="100">
          <cell r="E100" t="str">
            <v>654123********5396</v>
          </cell>
          <cell r="F100" t="str">
            <v>153****3596</v>
          </cell>
        </row>
        <row r="101">
          <cell r="E101" t="str">
            <v>654123********5396</v>
          </cell>
          <cell r="F101" t="str">
            <v>177****3009</v>
          </cell>
        </row>
        <row r="102">
          <cell r="E102" t="str">
            <v>412724********3365</v>
          </cell>
          <cell r="F102" t="str">
            <v>158****6519</v>
          </cell>
        </row>
        <row r="103">
          <cell r="E103" t="str">
            <v>622626********4923</v>
          </cell>
          <cell r="F103" t="str">
            <v>158****0467</v>
          </cell>
        </row>
        <row r="104">
          <cell r="E104" t="str">
            <v>654123********5377</v>
          </cell>
          <cell r="F104" t="str">
            <v>153****8196</v>
          </cell>
        </row>
        <row r="105">
          <cell r="E105" t="str">
            <v>654123********5384</v>
          </cell>
          <cell r="F105" t="str">
            <v>180****1864</v>
          </cell>
        </row>
        <row r="106">
          <cell r="E106" t="str">
            <v>654123********540X</v>
          </cell>
          <cell r="F106" t="str">
            <v>133****6892</v>
          </cell>
        </row>
        <row r="107">
          <cell r="E107" t="str">
            <v>654123********5375</v>
          </cell>
          <cell r="F107" t="str">
            <v>156****3210</v>
          </cell>
        </row>
        <row r="108">
          <cell r="E108" t="str">
            <v>654123********1788</v>
          </cell>
          <cell r="F108" t="str">
            <v>137****1013</v>
          </cell>
        </row>
        <row r="109">
          <cell r="E109" t="str">
            <v>654023********5378</v>
          </cell>
          <cell r="F109" t="str">
            <v>175****0172</v>
          </cell>
        </row>
        <row r="110">
          <cell r="E110" t="str">
            <v>654123********5391</v>
          </cell>
          <cell r="F110" t="str">
            <v>155****6990</v>
          </cell>
        </row>
        <row r="111">
          <cell r="E111" t="str">
            <v>654123********5386</v>
          </cell>
          <cell r="F111" t="str">
            <v>131****5412</v>
          </cell>
        </row>
        <row r="112">
          <cell r="E112" t="str">
            <v>654123********5372</v>
          </cell>
          <cell r="F112" t="str">
            <v>186****9397</v>
          </cell>
        </row>
        <row r="113">
          <cell r="E113" t="str">
            <v>654123********5370</v>
          </cell>
          <cell r="F113" t="str">
            <v>159****2560</v>
          </cell>
        </row>
        <row r="114">
          <cell r="E114" t="str">
            <v>412725********8633</v>
          </cell>
          <cell r="F114" t="str">
            <v>152****8323</v>
          </cell>
        </row>
        <row r="115">
          <cell r="E115" t="str">
            <v>652423********5376</v>
          </cell>
          <cell r="F115" t="str">
            <v>152****7667</v>
          </cell>
        </row>
        <row r="116">
          <cell r="E116" t="str">
            <v>654123********539X</v>
          </cell>
          <cell r="F116" t="str">
            <v>158****0686</v>
          </cell>
        </row>
        <row r="117">
          <cell r="E117" t="str">
            <v>412725********1898</v>
          </cell>
          <cell r="F117" t="str">
            <v>181****7665</v>
          </cell>
        </row>
        <row r="118">
          <cell r="E118" t="str">
            <v>412722********4925</v>
          </cell>
          <cell r="F118" t="str">
            <v>181****2737</v>
          </cell>
        </row>
        <row r="119">
          <cell r="E119" t="str">
            <v>410223********5599</v>
          </cell>
          <cell r="F119" t="str">
            <v>137****2598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workbookViewId="0">
      <pane ySplit="3" topLeftCell="A4" activePane="bottomLeft" state="frozen"/>
      <selection/>
      <selection pane="bottomLeft" activeCell="A1" sqref="A1:O1"/>
    </sheetView>
  </sheetViews>
  <sheetFormatPr defaultColWidth="9" defaultRowHeight="13.5"/>
  <cols>
    <col min="1" max="1" width="5.975" style="1" customWidth="1"/>
    <col min="2" max="2" width="8.125" style="1" customWidth="1"/>
    <col min="3" max="3" width="12.125" style="1" customWidth="1"/>
    <col min="4" max="4" width="19.3416666666667" style="1" customWidth="1"/>
    <col min="5" max="5" width="11.625" style="1" customWidth="1"/>
    <col min="6" max="6" width="9" style="1"/>
    <col min="7" max="7" width="13" style="1" customWidth="1"/>
    <col min="8" max="8" width="10.5" style="1" customWidth="1"/>
    <col min="9" max="9" width="13" style="1" customWidth="1"/>
    <col min="10" max="10" width="12.625" style="1" customWidth="1"/>
    <col min="11" max="11" width="11.125" style="1"/>
    <col min="12" max="12" width="11.125" style="7" customWidth="1"/>
    <col min="13" max="14" width="13.575" style="7" customWidth="1"/>
    <col min="15" max="15" width="32.375" style="8" customWidth="1"/>
    <col min="16" max="16" width="20.25" style="1" customWidth="1"/>
    <col min="17" max="16384" width="9" style="1"/>
  </cols>
  <sheetData>
    <row r="1" ht="29" customHeight="1" spans="1:1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27"/>
      <c r="M1" s="27"/>
      <c r="N1" s="27"/>
      <c r="O1" s="28"/>
      <c r="P1" s="29"/>
    </row>
    <row r="2" s="1" customFormat="1" ht="29" customHeight="1" spans="1:16">
      <c r="A2" s="10" t="s">
        <v>1</v>
      </c>
      <c r="B2" s="10"/>
      <c r="C2" s="10"/>
      <c r="D2" s="10"/>
      <c r="E2" s="10"/>
      <c r="F2" s="10"/>
      <c r="G2" s="10"/>
      <c r="H2" s="10"/>
      <c r="I2" s="29"/>
      <c r="J2" s="29"/>
      <c r="K2" s="29"/>
      <c r="L2" s="30"/>
      <c r="M2" s="30"/>
      <c r="N2" s="30"/>
      <c r="O2" s="31"/>
      <c r="P2" s="29"/>
    </row>
    <row r="3" ht="48" customHeight="1" spans="1:1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32" t="s">
        <v>16</v>
      </c>
      <c r="P3" s="29"/>
    </row>
    <row r="4" s="2" customFormat="1" ht="32" customHeight="1" spans="1:16">
      <c r="A4" s="13" t="s">
        <v>17</v>
      </c>
      <c r="B4" s="14"/>
      <c r="C4" s="14"/>
      <c r="D4" s="15"/>
      <c r="E4" s="16"/>
      <c r="F4" s="16"/>
      <c r="G4" s="17"/>
      <c r="H4" s="16"/>
      <c r="I4" s="16"/>
      <c r="J4" s="16"/>
      <c r="K4" s="16"/>
      <c r="L4" s="33"/>
      <c r="M4" s="33"/>
      <c r="N4" s="33"/>
      <c r="O4" s="34"/>
      <c r="P4" s="35"/>
    </row>
    <row r="5" s="3" customFormat="1" ht="31" customHeight="1" spans="1:16">
      <c r="A5" s="18">
        <v>1</v>
      </c>
      <c r="B5" s="19" t="s">
        <v>18</v>
      </c>
      <c r="C5" s="19" t="s">
        <v>19</v>
      </c>
      <c r="D5" s="19" t="s">
        <v>20</v>
      </c>
      <c r="E5" s="20" t="str">
        <f>VLOOKUP(D5,[1]Sheet1!$E:$F,2,FALSE)</f>
        <v>131****0822</v>
      </c>
      <c r="F5" s="19">
        <v>16</v>
      </c>
      <c r="G5" s="21">
        <v>7840</v>
      </c>
      <c r="H5" s="21">
        <v>490</v>
      </c>
      <c r="I5" s="19">
        <v>10812</v>
      </c>
      <c r="J5" s="36">
        <v>675.75</v>
      </c>
      <c r="K5" s="37">
        <v>0.379081632653061</v>
      </c>
      <c r="L5" s="38">
        <f>F5*H5*1.04</f>
        <v>8153.6</v>
      </c>
      <c r="M5" s="38">
        <f>I5-L5</f>
        <v>2658.4</v>
      </c>
      <c r="N5" s="38">
        <v>1731.66</v>
      </c>
      <c r="O5" s="39" t="s">
        <v>21</v>
      </c>
      <c r="P5" s="40"/>
    </row>
    <row r="6" s="2" customFormat="1" ht="32" customHeight="1" spans="1:16">
      <c r="A6" s="13" t="s">
        <v>22</v>
      </c>
      <c r="B6" s="14"/>
      <c r="C6" s="14"/>
      <c r="D6" s="15"/>
      <c r="E6" s="16"/>
      <c r="F6" s="16"/>
      <c r="G6" s="17"/>
      <c r="H6" s="16"/>
      <c r="I6" s="16"/>
      <c r="J6" s="16"/>
      <c r="K6" s="16"/>
      <c r="L6" s="33"/>
      <c r="M6" s="33"/>
      <c r="N6" s="33"/>
      <c r="O6" s="34"/>
      <c r="P6" s="35"/>
    </row>
    <row r="7" s="4" customFormat="1" ht="80" customHeight="1" spans="1:15">
      <c r="A7" s="22">
        <v>2</v>
      </c>
      <c r="B7" s="23" t="s">
        <v>23</v>
      </c>
      <c r="C7" s="23" t="s">
        <v>24</v>
      </c>
      <c r="D7" s="23" t="s">
        <v>25</v>
      </c>
      <c r="E7" s="23" t="str">
        <f>VLOOKUP(D7,[1]Sheet1!$E:$F,2,FALSE)</f>
        <v>137****2623</v>
      </c>
      <c r="F7" s="24">
        <v>24.6</v>
      </c>
      <c r="G7" s="24">
        <v>9840</v>
      </c>
      <c r="H7" s="24">
        <v>400</v>
      </c>
      <c r="I7" s="23">
        <v>12336</v>
      </c>
      <c r="J7" s="41">
        <v>501.463414634146</v>
      </c>
      <c r="K7" s="42">
        <v>0.253658536585366</v>
      </c>
      <c r="L7" s="43">
        <f t="shared" ref="L7:L15" si="0">F7*H7*1.04</f>
        <v>10233.6</v>
      </c>
      <c r="M7" s="43">
        <f t="shared" ref="M7:M15" si="1">I7-L7</f>
        <v>2102.4</v>
      </c>
      <c r="N7" s="43">
        <f t="shared" ref="N7:N15" si="2">M7</f>
        <v>2102.4</v>
      </c>
      <c r="O7" s="44" t="s">
        <v>26</v>
      </c>
    </row>
    <row r="8" s="4" customFormat="1" ht="87" customHeight="1" spans="1:15">
      <c r="A8" s="22">
        <v>3</v>
      </c>
      <c r="B8" s="25" t="s">
        <v>23</v>
      </c>
      <c r="C8" s="25" t="s">
        <v>27</v>
      </c>
      <c r="D8" s="25" t="s">
        <v>28</v>
      </c>
      <c r="E8" s="23" t="str">
        <f>VLOOKUP(D8,[1]Sheet1!$E:$F,2,FALSE)</f>
        <v>181****4482</v>
      </c>
      <c r="F8" s="25">
        <v>26</v>
      </c>
      <c r="G8" s="24">
        <v>11700</v>
      </c>
      <c r="H8" s="24">
        <v>450</v>
      </c>
      <c r="I8" s="25">
        <v>16764</v>
      </c>
      <c r="J8" s="41">
        <v>644.769230769231</v>
      </c>
      <c r="K8" s="42">
        <v>0.432820512820513</v>
      </c>
      <c r="L8" s="43">
        <f t="shared" si="0"/>
        <v>12168</v>
      </c>
      <c r="M8" s="43">
        <f t="shared" si="1"/>
        <v>4596</v>
      </c>
      <c r="N8" s="43">
        <f t="shared" si="2"/>
        <v>4596</v>
      </c>
      <c r="O8" s="39" t="s">
        <v>29</v>
      </c>
    </row>
    <row r="9" s="4" customFormat="1" ht="75" customHeight="1" spans="1:15">
      <c r="A9" s="22">
        <v>4</v>
      </c>
      <c r="B9" s="23" t="s">
        <v>18</v>
      </c>
      <c r="C9" s="23" t="s">
        <v>30</v>
      </c>
      <c r="D9" s="23" t="s">
        <v>31</v>
      </c>
      <c r="E9" s="23" t="str">
        <f>VLOOKUP(D9,[1]Sheet1!$E:$F,2,FALSE)</f>
        <v>176****1446</v>
      </c>
      <c r="F9" s="24">
        <v>26</v>
      </c>
      <c r="G9" s="24">
        <v>13780</v>
      </c>
      <c r="H9" s="24">
        <v>530</v>
      </c>
      <c r="I9" s="23">
        <v>15568</v>
      </c>
      <c r="J9" s="41">
        <v>598.769230769231</v>
      </c>
      <c r="K9" s="42">
        <v>0.129753265602322</v>
      </c>
      <c r="L9" s="43">
        <f t="shared" si="0"/>
        <v>14331.2</v>
      </c>
      <c r="M9" s="43">
        <f t="shared" si="1"/>
        <v>1236.8</v>
      </c>
      <c r="N9" s="43">
        <f t="shared" si="2"/>
        <v>1236.8</v>
      </c>
      <c r="O9" s="44" t="s">
        <v>32</v>
      </c>
    </row>
    <row r="10" s="4" customFormat="1" ht="87" customHeight="1" spans="1:15">
      <c r="A10" s="22">
        <v>5</v>
      </c>
      <c r="B10" s="23" t="s">
        <v>18</v>
      </c>
      <c r="C10" s="23" t="s">
        <v>33</v>
      </c>
      <c r="D10" s="23" t="s">
        <v>34</v>
      </c>
      <c r="E10" s="23" t="str">
        <f>VLOOKUP(D10,[1]Sheet1!$E:$F,2,FALSE)</f>
        <v>130****0801</v>
      </c>
      <c r="F10" s="24">
        <v>50</v>
      </c>
      <c r="G10" s="24">
        <v>27750</v>
      </c>
      <c r="H10" s="24">
        <v>555</v>
      </c>
      <c r="I10" s="23">
        <v>35604</v>
      </c>
      <c r="J10" s="41">
        <v>712.08</v>
      </c>
      <c r="K10" s="45">
        <v>0.283027027027027</v>
      </c>
      <c r="L10" s="43">
        <f t="shared" si="0"/>
        <v>28860</v>
      </c>
      <c r="M10" s="43">
        <f t="shared" si="1"/>
        <v>6744</v>
      </c>
      <c r="N10" s="43">
        <f t="shared" si="2"/>
        <v>6744</v>
      </c>
      <c r="O10" s="44" t="s">
        <v>35</v>
      </c>
    </row>
    <row r="11" s="5" customFormat="1" ht="81" customHeight="1" spans="1:16">
      <c r="A11" s="22">
        <v>6</v>
      </c>
      <c r="B11" s="23" t="s">
        <v>18</v>
      </c>
      <c r="C11" s="23" t="s">
        <v>36</v>
      </c>
      <c r="D11" s="23" t="s">
        <v>37</v>
      </c>
      <c r="E11" s="23" t="str">
        <f>VLOOKUP(D11,[1]Sheet1!$E:$F,2,FALSE)</f>
        <v>182****8718</v>
      </c>
      <c r="F11" s="24">
        <v>26</v>
      </c>
      <c r="G11" s="24">
        <v>14300</v>
      </c>
      <c r="H11" s="24">
        <v>550</v>
      </c>
      <c r="I11" s="23">
        <v>15464</v>
      </c>
      <c r="J11" s="41">
        <v>594.769230769231</v>
      </c>
      <c r="K11" s="42">
        <v>0.0813986013986013</v>
      </c>
      <c r="L11" s="43">
        <f t="shared" si="0"/>
        <v>14872</v>
      </c>
      <c r="M11" s="43">
        <f t="shared" si="1"/>
        <v>592</v>
      </c>
      <c r="N11" s="43">
        <f t="shared" si="2"/>
        <v>592</v>
      </c>
      <c r="O11" s="44" t="s">
        <v>38</v>
      </c>
      <c r="P11" s="4"/>
    </row>
    <row r="12" s="5" customFormat="1" ht="78" customHeight="1" spans="1:16">
      <c r="A12" s="22">
        <v>7</v>
      </c>
      <c r="B12" s="25" t="s">
        <v>18</v>
      </c>
      <c r="C12" s="25" t="s">
        <v>39</v>
      </c>
      <c r="D12" s="25" t="s">
        <v>40</v>
      </c>
      <c r="E12" s="23" t="str">
        <f>VLOOKUP(D12,[1]Sheet1!$E:$F,2,FALSE)</f>
        <v>137****3033</v>
      </c>
      <c r="F12" s="25">
        <v>16.6</v>
      </c>
      <c r="G12" s="24">
        <v>9628</v>
      </c>
      <c r="H12" s="24">
        <v>580</v>
      </c>
      <c r="I12" s="25">
        <v>16376</v>
      </c>
      <c r="J12" s="41">
        <v>986.506024096385</v>
      </c>
      <c r="K12" s="42">
        <v>0.700872455338596</v>
      </c>
      <c r="L12" s="43">
        <f t="shared" si="0"/>
        <v>10013.12</v>
      </c>
      <c r="M12" s="43">
        <f t="shared" si="1"/>
        <v>6362.88</v>
      </c>
      <c r="N12" s="43">
        <f t="shared" si="2"/>
        <v>6362.88</v>
      </c>
      <c r="O12" s="39" t="s">
        <v>41</v>
      </c>
      <c r="P12" s="4"/>
    </row>
    <row r="13" s="5" customFormat="1" ht="84" customHeight="1" spans="1:16">
      <c r="A13" s="22">
        <v>8</v>
      </c>
      <c r="B13" s="25" t="s">
        <v>18</v>
      </c>
      <c r="C13" s="25" t="s">
        <v>42</v>
      </c>
      <c r="D13" s="25" t="s">
        <v>43</v>
      </c>
      <c r="E13" s="23" t="str">
        <f>VLOOKUP(D13,[1]Sheet1!$E:$F,2,FALSE)</f>
        <v>158****3111</v>
      </c>
      <c r="F13" s="25">
        <v>32</v>
      </c>
      <c r="G13" s="24">
        <v>16640</v>
      </c>
      <c r="H13" s="24">
        <v>520</v>
      </c>
      <c r="I13" s="25">
        <v>19605</v>
      </c>
      <c r="J13" s="41">
        <v>612.65625</v>
      </c>
      <c r="K13" s="42">
        <v>0.178185096153846</v>
      </c>
      <c r="L13" s="43">
        <f t="shared" si="0"/>
        <v>17305.6</v>
      </c>
      <c r="M13" s="43">
        <f t="shared" si="1"/>
        <v>2299.4</v>
      </c>
      <c r="N13" s="43">
        <f t="shared" si="2"/>
        <v>2299.4</v>
      </c>
      <c r="O13" s="39" t="s">
        <v>44</v>
      </c>
      <c r="P13" s="4"/>
    </row>
    <row r="14" s="6" customFormat="1" ht="78" customHeight="1" spans="1:16">
      <c r="A14" s="22">
        <v>9</v>
      </c>
      <c r="B14" s="25" t="s">
        <v>45</v>
      </c>
      <c r="C14" s="25" t="s">
        <v>46</v>
      </c>
      <c r="D14" s="25" t="s">
        <v>47</v>
      </c>
      <c r="E14" s="23" t="str">
        <f>VLOOKUP(D14,[1]Sheet1!$E:$F,2,FALSE)</f>
        <v>182****2212</v>
      </c>
      <c r="F14" s="25">
        <v>17</v>
      </c>
      <c r="G14" s="24">
        <v>9350</v>
      </c>
      <c r="H14" s="24">
        <v>550</v>
      </c>
      <c r="I14" s="25">
        <v>10476</v>
      </c>
      <c r="J14" s="41">
        <v>616.235294117647</v>
      </c>
      <c r="K14" s="42">
        <v>0.120427807486631</v>
      </c>
      <c r="L14" s="43">
        <f t="shared" si="0"/>
        <v>9724</v>
      </c>
      <c r="M14" s="43">
        <f t="shared" si="1"/>
        <v>752</v>
      </c>
      <c r="N14" s="43">
        <f t="shared" si="2"/>
        <v>752</v>
      </c>
      <c r="O14" s="39" t="s">
        <v>48</v>
      </c>
      <c r="P14" s="4"/>
    </row>
    <row r="15" s="2" customFormat="1" ht="75" customHeight="1" spans="1:16">
      <c r="A15" s="22">
        <v>10</v>
      </c>
      <c r="B15" s="25" t="s">
        <v>45</v>
      </c>
      <c r="C15" s="25" t="s">
        <v>49</v>
      </c>
      <c r="D15" s="25" t="s">
        <v>50</v>
      </c>
      <c r="E15" s="23" t="str">
        <f>VLOOKUP(D15,[1]Sheet1!$E:$F,2,FALSE)</f>
        <v>158****2837</v>
      </c>
      <c r="F15" s="25">
        <v>486</v>
      </c>
      <c r="G15" s="24">
        <v>267300</v>
      </c>
      <c r="H15" s="24">
        <v>550</v>
      </c>
      <c r="I15" s="25">
        <v>294740</v>
      </c>
      <c r="J15" s="41">
        <v>606.460905349794</v>
      </c>
      <c r="K15" s="42">
        <v>0.10265619154508</v>
      </c>
      <c r="L15" s="43">
        <f t="shared" si="0"/>
        <v>277992</v>
      </c>
      <c r="M15" s="43">
        <f t="shared" si="1"/>
        <v>16748</v>
      </c>
      <c r="N15" s="43">
        <f t="shared" si="2"/>
        <v>16748</v>
      </c>
      <c r="O15" s="39" t="s">
        <v>51</v>
      </c>
      <c r="P15" s="4"/>
    </row>
    <row r="16" ht="20.25" spans="4:12">
      <c r="D16" s="8"/>
      <c r="F16" s="26"/>
      <c r="L16" s="46"/>
    </row>
    <row r="17" spans="4:4">
      <c r="D17" s="8"/>
    </row>
  </sheetData>
  <sortState ref="A11:O93">
    <sortCondition ref="B11:B93"/>
  </sortState>
  <mergeCells count="5">
    <mergeCell ref="A1:O1"/>
    <mergeCell ref="A2:H2"/>
    <mergeCell ref="I2:O2"/>
    <mergeCell ref="A4:D4"/>
    <mergeCell ref="A6:D6"/>
  </mergeCells>
  <dataValidations count="2">
    <dataValidation type="custom" allowBlank="1" showInputMessage="1" prompt="如果种植有细绒棉则必填，最大不能超过800公斤/亩（保留两位小数），若细绒棉面积为0，录入数据无效" sqref="H5 H9 H14">
      <formula1>#REF!</formula1>
    </dataValidation>
    <dataValidation type="custom" allowBlank="1" showInputMessage="1" prompt="必填" sqref="E14">
      <formula1>#REF!</formula1>
    </dataValidation>
  </dataValidations>
  <pageMargins left="0.7" right="0.7" top="0.75" bottom="0.75" header="0.3" footer="0.3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5" sqref="O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 (第二批)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2026-03-09T09:32:06Z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2052-11.1.0.8919</vt:lpwstr>
  </property>
  <property fmtid="{D5CDD505-2E9C-101B-9397-08002B2CF9AE}" pid="3" name="ICV">
    <vt:lpwstr>C3FEF0521CD940ABAED0F62A03D6FBD2_13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