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公示 (第二批)" sheetId="4" r:id="rId1"/>
    <sheet name="Sheet3" sheetId="3" r:id="rId2"/>
  </sheets>
  <externalReferences>
    <externalReference r:id="rId3"/>
  </externalReferences>
  <definedNames>
    <definedName name="_xlnm._FilterDatabase" localSheetId="0" hidden="1">'公示 (第二批)'!$Q:$Q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<sst xmlns="http://schemas.openxmlformats.org/spreadsheetml/2006/main" count="400" uniqueCount="330">
  <si>
    <t>第四师申请2025年棉花超测产4%以上产量目标价格补贴公示表（第二批）</t>
  </si>
  <si>
    <t>编制单位：第四师可克达拉市发展改革委</t>
  </si>
  <si>
    <t>序号</t>
  </si>
  <si>
    <t>单位</t>
  </si>
  <si>
    <t>棉农姓名</t>
  </si>
  <si>
    <t>身份证号</t>
  </si>
  <si>
    <t>联系方式</t>
  </si>
  <si>
    <t>细绒棉面积（亩）</t>
  </si>
  <si>
    <t>细绒棉预测产量
（公斤）</t>
  </si>
  <si>
    <t>细绒棉测产单产
（公斤/亩）</t>
  </si>
  <si>
    <t>细绒棉交售量
（公斤）</t>
  </si>
  <si>
    <t>细绒棉
实际单产
（公斤/亩）</t>
  </si>
  <si>
    <t>超产比例（大于等于4%）</t>
  </si>
  <si>
    <t>依规享受补贴籽棉数量（公斤）</t>
  </si>
  <si>
    <t>依规未享受补贴籽棉数量
（公斤）</t>
  </si>
  <si>
    <t>本次申请补贴籽棉数量
（公斤）</t>
  </si>
  <si>
    <t>备注</t>
  </si>
  <si>
    <t>一、测产偏低</t>
  </si>
  <si>
    <t>67团8连</t>
  </si>
  <si>
    <t>关二红</t>
  </si>
  <si>
    <t>412722********653X</t>
  </si>
  <si>
    <t>135****3648</t>
  </si>
  <si>
    <t>近林带地，林带种植面积8亩，单产200公斤，耕地交售量18160，单产605.33公斤，实际产量超测产10.06%。</t>
  </si>
  <si>
    <t>马云民</t>
  </si>
  <si>
    <t>412727********1275</t>
  </si>
  <si>
    <t>135****3980</t>
  </si>
  <si>
    <t>近林带地，林带种植面积8亩，单产300公斤，耕地交售量19352，单产608.55公斤，实际产量超测产10.65%。</t>
  </si>
  <si>
    <t>67团11连</t>
  </si>
  <si>
    <t>孙浩</t>
  </si>
  <si>
    <t>654122********1013</t>
  </si>
  <si>
    <t>176****1099</t>
  </si>
  <si>
    <t>近林带地，林带种植面积2亩，单产250公斤，耕地交售量17172，单产636公斤，实际产量超测产27.2%。</t>
  </si>
  <si>
    <t>69团5连</t>
  </si>
  <si>
    <t>王战堂</t>
  </si>
  <si>
    <t>412323********165X</t>
  </si>
  <si>
    <t>131****6380</t>
  </si>
  <si>
    <t>实际产量超测产10.58%，经团连公示，产量真实有效。</t>
  </si>
  <si>
    <t>二、混交</t>
  </si>
  <si>
    <t>63团1连</t>
  </si>
  <si>
    <t>刘晓瑞</t>
  </si>
  <si>
    <t>654123********5143</t>
  </si>
  <si>
    <t>152****3034</t>
  </si>
  <si>
    <t>周永明（身份证号：612727********5430），实际交售量43245公斤，与刘晓瑞合车混交3489公斤，预测产单产580公斤，实际单产为617.79公斤，超测产7%；刘晓瑞实际单产为600公斤，超测产7%。</t>
  </si>
  <si>
    <t>王福生</t>
  </si>
  <si>
    <t>654123********5119</t>
  </si>
  <si>
    <t>133****6161</t>
  </si>
  <si>
    <t>韩长阳（身份证号：654123********5115），实际交售量55692公斤，与王福生合车混交8100公斤，预测产单产526公斤，实际单产为618.8公斤，超测产17.64%；王福生实际单产为598.4公斤，超测产3%。</t>
  </si>
  <si>
    <t>程红</t>
  </si>
  <si>
    <t>654123********5126</t>
  </si>
  <si>
    <t>158****1897</t>
  </si>
  <si>
    <t>刘文虚（身份证号：372922********0898），实际交售量32559公斤，与程红合车混交2055公斤，预测产单产585公斤，实际单产为525.15公斤，低于测产10.2%；程红实际单产为608.83公斤，超测产5.2%。</t>
  </si>
  <si>
    <t>胥向军</t>
  </si>
  <si>
    <t>654123********5111</t>
  </si>
  <si>
    <t>136****8689</t>
  </si>
  <si>
    <t>肖建平（身份证号：654123********5310），实际交售量24756公斤，与胥向军合车混交1722公斤，预测产单产580公斤，实际单产为625.47公斤，超测产7.8%；胥向军实际单产为615公斤，超测产4.2%。</t>
  </si>
  <si>
    <t>齐建勇</t>
  </si>
  <si>
    <t>654123********5115</t>
  </si>
  <si>
    <t>152****0098</t>
  </si>
  <si>
    <t>管秀娟（身份证号：622201********5446），实际交售量28688公斤，与齐建勇合车混交3400公斤，预测产单产550公斤，实际单产为574.33公斤，超测产4%；齐建勇实际单产为614.67公斤，超测产7.8%。</t>
  </si>
  <si>
    <t>陈平</t>
  </si>
  <si>
    <t>654123********5138</t>
  </si>
  <si>
    <t>181****0681</t>
  </si>
  <si>
    <t>陈江民（身份证号：654123********5310），实际交售量11796公斤，与陈平合车混交2300公斤，预测产单产570公斤，实际单产为453.69公斤，低于测产20.4%；陈平实际单产为583公斤，超测产1.4%。</t>
  </si>
  <si>
    <t>程晓明</t>
  </si>
  <si>
    <t>652423********5117</t>
  </si>
  <si>
    <t>178****3731</t>
  </si>
  <si>
    <t>刘淑花（身份证号：622301********408X），实际交售量49854公斤，与程晓明合车混交790公斤，预测产单产581.4公斤，实际单产为513公斤，低于测产11.7%；程晓明实际单产为598公斤，超测产1.4%。</t>
  </si>
  <si>
    <t>范明军</t>
  </si>
  <si>
    <t>135****2890</t>
  </si>
  <si>
    <t>马国赞（身份证号：654023********5119），实际交售量15565公斤，与范明军合车混交2500公斤，预测产单产542公斤，实际单产为518.83公斤，低于测产4.3%；范明军实际单产为589.7公斤，超测产3.5%。</t>
  </si>
  <si>
    <t>李福强</t>
  </si>
  <si>
    <t>654123********5118</t>
  </si>
  <si>
    <t>137****8130</t>
  </si>
  <si>
    <t>陈玉军（身份证号：654123********5113），实际交售量50828公斤，与李福强合车混交2136公斤，预测产单产592公斤，实际单产为565.3公斤，低于测产5%；李福强实际单产为599.8公斤，超测产4.3%。</t>
  </si>
  <si>
    <t>刘心针</t>
  </si>
  <si>
    <t>654122********4046</t>
  </si>
  <si>
    <t>180****0082</t>
  </si>
  <si>
    <t>陈玉庆（身份证号：654123********5138），实际交售量90488公斤，与刘心针合车混交1440公斤，预测产单产595公斤，实际单产为599.26公斤，超测产1%；刘心针实际单产为610公斤，超测产2%。</t>
  </si>
  <si>
    <t>刘新贵</t>
  </si>
  <si>
    <t>612322********1717</t>
  </si>
  <si>
    <t>136****0820</t>
  </si>
  <si>
    <t>鲁红霞（身份证号：652701********3429），实际交售量15338公斤，与刘新贵合车混交1050公斤，预测产单产570公斤，实际单产为585.11公斤，低于测产0.3%；刘新贵实际单产为564公斤，超测产25%。</t>
  </si>
  <si>
    <t>魏国宾</t>
  </si>
  <si>
    <t>654123********5114</t>
  </si>
  <si>
    <t>189****7883</t>
  </si>
  <si>
    <t>李国堂（身份证号：412325********3918），实际交售量53284公斤，与魏国宾合车混交2400公斤，预测产单产572公斤，实际单产为579公斤，超测产1.2%；魏国宾实际单产为599公斤，超测产1%。</t>
  </si>
  <si>
    <t>63团2连</t>
  </si>
  <si>
    <t>朱纪海</t>
  </si>
  <si>
    <t>654123********5116</t>
  </si>
  <si>
    <t>13****90580</t>
  </si>
  <si>
    <t>朱文瑞（身份证号：654123********5125），实际交售量25072公斤，合车混交14496公斤，预测单产560公斤，实际单产483.2公斤，低于测产13.71%；朱纪海实际单产为570公斤，与测产一致。</t>
  </si>
  <si>
    <t>王江</t>
  </si>
  <si>
    <t>652122********011X</t>
  </si>
  <si>
    <t>13****29668</t>
  </si>
  <si>
    <t>与沈朋（身份证号：654123********5117），实际交售量32268公斤，合车混交7100公斤，预测单产575公斤，实际单产571公斤，低于测产0.7%；与韩雪莹（身份证号：654123********512X），实际交售量16799.88公斤，合车混交3587.88公斤，预测单产568公斤，实际单产560公斤，低于测产1.4%。王江实际单产为565公斤，与测产一致。</t>
  </si>
  <si>
    <t>63团3连</t>
  </si>
  <si>
    <t>宋乃福</t>
  </si>
  <si>
    <t>412725********9118</t>
  </si>
  <si>
    <t>135****8917</t>
  </si>
  <si>
    <t>1.宋晴晴，身份证号：411628********9120，实际交售量0公斤，与宋乃福合车混交9694公斤，预测单产590公斤，实际单产613.5公斤，超测产3.98%；
2.宋俊豪，身份证号：412725********9136，实际交售产量62214.8公斤，与宋乃福合车混交8034.8公斤，预测单产590公斤，实际单产586.9公斤，低于测产0.52%；宋乃福实际单产613.6公斤，超产比例4%；</t>
  </si>
  <si>
    <t>63团4连</t>
  </si>
  <si>
    <t>蔡顺江</t>
  </si>
  <si>
    <t>652423********5118</t>
  </si>
  <si>
    <t>152****5136</t>
  </si>
  <si>
    <t>蔡婷（身份证号：654123********5121），实际交售量25072公斤，合车混交13204公斤，预测单产550公斤，实际单产489公斤，低于测产11%。
蔡顺江实际单产440公斤，低于测产21.5%。</t>
  </si>
  <si>
    <t>63团5连</t>
  </si>
  <si>
    <t>孙光耀</t>
  </si>
  <si>
    <t>654122********0031</t>
  </si>
  <si>
    <t>186****2405</t>
  </si>
  <si>
    <t>刘彬，（身份证654123********51141），实际交售量58760公斤，预测单产590公斤，实际单产588公斤，低于测产0.3%；
孙光耀实际单产621公斤，超测产3.63%</t>
  </si>
  <si>
    <t>孙正平</t>
  </si>
  <si>
    <t>654121********5572</t>
  </si>
  <si>
    <t>138****8502</t>
  </si>
  <si>
    <t>孙军成（身份证654121********5570），实际交售量45760公斤，与孙正平合车混交1020公斤，预测单产600公斤，实际单产556公斤，低于测产7%；
孙正平实际单产598公斤，低于测产0.2%</t>
  </si>
  <si>
    <t>张凯凯</t>
  </si>
  <si>
    <t>410526********6978</t>
  </si>
  <si>
    <t>181****7686</t>
  </si>
  <si>
    <t>孙军成（身份证654121********5570），实际交售量45760公斤，与张凯凯合车混交1400公斤，预测单产600公斤，实际单产556公斤，低于测产7%；
张凯凯实际单产549.46公斤，低于测产0.1%</t>
  </si>
  <si>
    <t>穆传江</t>
  </si>
  <si>
    <t>135****9558</t>
  </si>
  <si>
    <t xml:space="preserve">程建华（身份证654121********5564），实际交售量0公斤，与穆传江合车混交19500公斤，预测单产500公斤，实际单产485公斤，低于测产2.9%；
穆传江实际单产399公斤，低于测产20%。
</t>
  </si>
  <si>
    <t>63团6连</t>
  </si>
  <si>
    <t>杨海滨</t>
  </si>
  <si>
    <t>652423********5116</t>
  </si>
  <si>
    <t>152****3372</t>
  </si>
  <si>
    <t>与张艳君(身份证号：652423********511X)合车混交3776公斤，张艳君实际单产572.34公斤，实际低于测产1.56%；杨海滨实际单产555.55公斤，实际低于测产4.45%。</t>
  </si>
  <si>
    <t>63团11连</t>
  </si>
  <si>
    <t>周健</t>
  </si>
  <si>
    <t>186****5407</t>
  </si>
  <si>
    <t>与田孝军（身份证号： 
654123********5119）合车混交1301公斤，田孝军实际单产为539.56公斤，实际低于测产8.08%；周健实际单产为574.7公斤，实际低于测产2.08%。</t>
  </si>
  <si>
    <t>庞金宝</t>
  </si>
  <si>
    <t>654123********5113</t>
  </si>
  <si>
    <t>155****0037</t>
  </si>
  <si>
    <t>与程芳芳（身份证号： 
620523********2606）合车混交32008公斤，程芳芳实际单产为576公斤，与测产一致；庞金宝实际单产为590.44公斤，实际超测产0.67%</t>
  </si>
  <si>
    <t>拜江</t>
  </si>
  <si>
    <t>138****0652</t>
  </si>
  <si>
    <t>与谭静（身份证号：654123********15128）合车混交5089公斤，谭静实际单产为508.9公斤，低于测产13%；拜江实际单产为509公斤，实际低于测产11.68%。</t>
  </si>
  <si>
    <t>李金成</t>
  </si>
  <si>
    <t>654123********5117</t>
  </si>
  <si>
    <t>135****0843</t>
  </si>
  <si>
    <t>与陆宇龙（身份证号：654123********5115）合车混交3928公斤，陆宇龙实际单产为561公斤，实际低于测产5.13%；李金成实际单产为561.28公斤，实际低于测产1.74%。</t>
  </si>
  <si>
    <t>田明</t>
  </si>
  <si>
    <t xml:space="preserve"> 
6541********155118</t>
  </si>
  <si>
    <t>137****4150</t>
  </si>
  <si>
    <t>与赵兴意（身份证号：654123********5118）合车混交5724公斤，赵兴意实际单产为572.4公斤，低于测产3.3%；田明实际单产为572.48公斤，实际超测产0.22%。</t>
  </si>
  <si>
    <t>缪红霞</t>
  </si>
  <si>
    <t xml:space="preserve"> 
6541********235128</t>
  </si>
  <si>
    <t>132****8875</t>
  </si>
  <si>
    <t>与郁瑞霞（身份证号：654123********5129）多地块混交6558公斤，郁瑞霞实际单产为468.46公斤，实际低于测产20%；缪红霞实际单产为269公斤，实际低于测产54%。</t>
  </si>
  <si>
    <t>63团12连</t>
  </si>
  <si>
    <t>华超</t>
  </si>
  <si>
    <t>41272********62130</t>
  </si>
  <si>
    <t>18****75693</t>
  </si>
  <si>
    <t>与植棉户王彬华（身份证号：654123******5119），总产量8675公斤，合车混交19072公斤，预测单产590，实际单产598，超测产1.4%；华超实际单产537.4公斤，实际低于测产8.92%。</t>
  </si>
  <si>
    <t>马连合</t>
  </si>
  <si>
    <t>41102********14014</t>
  </si>
  <si>
    <t>15****06928</t>
  </si>
  <si>
    <t>与植棉户廖军（身份证号：654123******5117），总产量16204 合车混交6900公斤，测单产560公斤，实际单产531.3公斤，实际低于测产5%；马连合实际单产592公斤，实际低于测产1%。</t>
  </si>
  <si>
    <t>叶青林</t>
  </si>
  <si>
    <t>65412********45110</t>
  </si>
  <si>
    <t>15****50933</t>
  </si>
  <si>
    <t>与植棉户李德东（身份证号：654123******5114），实际交售60536 合车混交1800公斤，测单产510公斤，实际单产517.4公斤，实际超测产1.45%；叶青林实际单产405.7公斤，实际低于测产9.84%。</t>
  </si>
  <si>
    <t>63团13连</t>
  </si>
  <si>
    <t>郭玉珍</t>
  </si>
  <si>
    <t>411627********8332</t>
  </si>
  <si>
    <t>130****0388</t>
  </si>
  <si>
    <t>与连队职工彭成412328********7215，交售总量：25992公斤，合车混交2637公斤，测单产550公斤，实际单产520公斤，低于测产5.48%，郭玉珍实际单产为603公斤，超测产3.89%。</t>
  </si>
  <si>
    <t>赵宇</t>
  </si>
  <si>
    <t>412728********4219</t>
  </si>
  <si>
    <t>135****3572</t>
  </si>
  <si>
    <t>与连队职工丁悦654123********5122，交售总量78825，合车混交4785公斤，预测单产585公斤，实际单产为602公斤，超测产2.88%，赵宇实际单产为598公斤，超测产3.96%。</t>
  </si>
  <si>
    <t>李现民</t>
  </si>
  <si>
    <t>412325********6311</t>
  </si>
  <si>
    <t>137****3845</t>
  </si>
  <si>
    <t>与连队职工刘景坤412725********3813，交售总量30573公斤，合车混交2433公斤，预测单产560公斤，实际单产为558公斤，低于测产0.37%；李现民实际单产为603公斤，超测产3.94%。</t>
  </si>
  <si>
    <t>韩建波</t>
  </si>
  <si>
    <t>412725********221X</t>
  </si>
  <si>
    <t>155****2258</t>
  </si>
  <si>
    <t>与连队职工翟乾坤411425********1859，交售总量58684公斤，合车混交2060公斤，预测单产590公斤，实际单产为606公斤，超测产2.7％。
韩建波实际单产为597公斤，超测产3.8％。</t>
  </si>
  <si>
    <t>王自强</t>
  </si>
  <si>
    <t>412723********5939</t>
  </si>
  <si>
    <t>138****7083</t>
  </si>
  <si>
    <t>与连队职工王壮壮654123********5110，交售总量84332公斤，合车混交4876公斤，预测单产580公斤，实际单产为579公斤，低于测产比例0.13％。
王自强实际单产为603.2公斤，超测产比例4％，</t>
  </si>
  <si>
    <t>马树新</t>
  </si>
  <si>
    <t>412723********2954</t>
  </si>
  <si>
    <t>135****0735</t>
  </si>
  <si>
    <t>与连队种植户邱家欢654123********482X，交售总量47460，合车混交6085公斤，预测单产580公斤实际单产为602公斤，超测产比例3.8%。
马树新实际单产为582公斤，马树新超测产比例3.9%。</t>
  </si>
  <si>
    <t>李山林</t>
  </si>
  <si>
    <t>412725********8210</t>
  </si>
  <si>
    <t>135****4168</t>
  </si>
  <si>
    <t>与连队职工吉彭阿李511133********1828,合车混交4234公斤，预测单产560公斤，实际单产为503公斤，低于测产10.18%。杨俊海412727********7717,交售量45004公斤，合车混交7620公斤，预测单产580公斤，实际单产为563公斤，低于测产2.9%，
李山林实际单产为591.7公斤，超测产3.8%。</t>
  </si>
  <si>
    <t>63团15连</t>
  </si>
  <si>
    <t>何国基</t>
  </si>
  <si>
    <t>654123********5135</t>
  </si>
  <si>
    <t>156****7889</t>
  </si>
  <si>
    <t>何德基，身份证号：654123********1817，实际交售量18600公斤，与何国基合车混交1300公斤，预测单产590公斤，实际单产581.3公斤，低于测产1.5%；何国基实际单产611.3公斤，超产比例3.61%。</t>
  </si>
  <si>
    <t>候俊伟</t>
  </si>
  <si>
    <t>654123********511X</t>
  </si>
  <si>
    <t>177****6211</t>
  </si>
  <si>
    <t>连丽强，身份证号：654123********5114，实际交售量41256公斤，与候俊伟合车混交3000公斤，预测单产590公斤，实际单产586.8公斤，低于测产0.53%；候俊伟实际单产607.4公斤，超产比例2.9%。</t>
  </si>
  <si>
    <t>候吉新</t>
  </si>
  <si>
    <t>652423********5113</t>
  </si>
  <si>
    <t>130****2278</t>
  </si>
  <si>
    <t>邵建海，身份证号：652423********5114，实际交售量38600公斤，与候吉新合车混交7600公斤，预测单产590公斤，实际单产603.1公斤，超测产2.22%；候吉新实际单产612.1公斤，超产比例3.75%。</t>
  </si>
  <si>
    <t>冉龙明</t>
  </si>
  <si>
    <t>652423********5114</t>
  </si>
  <si>
    <t>176****0782</t>
  </si>
  <si>
    <t>邵建海，身份证号：652423********5114，实际交售量38600公斤，与冉龙明合车混交11400公斤，预测单产590公斤，实际单产603.1公斤，超测产2.22%；冉龙明实际单产613.2公斤，超产比例3.93%。</t>
  </si>
  <si>
    <t>冯传江</t>
  </si>
  <si>
    <t>652423********5119</t>
  </si>
  <si>
    <t>137****6970</t>
  </si>
  <si>
    <t>姚新泽，身份证号：654123********511X，实际交售量19480公斤，与冯传江合车混交10000公斤，预测单产590公斤，实际单产608.75公斤，超测产3.18%；冯传江实际单产599公斤，超产比例1.53%。</t>
  </si>
  <si>
    <t>吴殿高</t>
  </si>
  <si>
    <t>138****0496</t>
  </si>
  <si>
    <t>朱军涛，身份证号：654123********511X，实际交售量53358公斤，与吴殿高合车混交6800公斤，预测单产590公斤，实际单产585.5公斤，低于测产0.76%；吴殿高实际单产613公斤，超产比例3.9%。</t>
  </si>
  <si>
    <t>张义望</t>
  </si>
  <si>
    <t>412727********8010</t>
  </si>
  <si>
    <t>155****1112</t>
  </si>
  <si>
    <t>王建华，身份证号：654123********1770，实际交售量15832公斤，与张义望合车混交2500公斤，预测单产590公斤，实际单产494.8公斤，低于测产16%；张义望实际单产611.4公斤，超产比例3.63%。</t>
  </si>
  <si>
    <t>张军</t>
  </si>
  <si>
    <t>189****2965</t>
  </si>
  <si>
    <t>张连志，身份证号：412325********3039，实际交售量19168公斤，与张军合车混交6000公斤，预测单产590公斤，实际单产599公斤，超测产1.53%；张军实际单产586公斤，低于测产0.68%。</t>
  </si>
  <si>
    <t>范明卿</t>
  </si>
  <si>
    <t>412321********2137</t>
  </si>
  <si>
    <t>132****9527</t>
  </si>
  <si>
    <t>周高成，身份证号：412728********681X，实际交售量2450公斤，与范明卿合车混交2450公斤，预测单产560公斤，实际单产278.1公斤，低于测产50.34%；范明卿实际单产609.1公斤，超产比例3.2%。</t>
  </si>
  <si>
    <t>郑广新</t>
  </si>
  <si>
    <t>654123********5112</t>
  </si>
  <si>
    <t>139****2073</t>
  </si>
  <si>
    <t>邵建海，身份证号：652423********5114，实际交售量38600公斤，与郑广新合车混交10000公斤，预测单产590公斤，实际单产603.1公斤，超测产2.22%；郑广新实际单产613.4公斤，超产比例3.97%。</t>
  </si>
  <si>
    <t>郑广江</t>
  </si>
  <si>
    <t>654123********1794</t>
  </si>
  <si>
    <t>133****9667</t>
  </si>
  <si>
    <t>邵建海，身份证号：652423********5114，实际交售量38600公斤，与郑广江合车混交3800公斤，预测单产590公斤，实际单产603.1公斤，超测产2.22%；郑广江实际单产610.9公斤，超产比例3.54%。</t>
  </si>
  <si>
    <t>郑广海</t>
  </si>
  <si>
    <t>654123********1799</t>
  </si>
  <si>
    <t>132****9656</t>
  </si>
  <si>
    <t>邵建海，身份证号：652423********5114，实际交售量38600公斤，与郑广海合车混交5800公斤，预测单产590公斤，实际单产603.1公斤，超测产2.22%；郑广海实际单产613.3公斤，超产比例3.95%。</t>
  </si>
  <si>
    <t>郭龙军</t>
  </si>
  <si>
    <t>182****4986</t>
  </si>
  <si>
    <t>郭富强，身份证号：654123********5113，实际交售量16592公斤，与郭龙军合车混交1000公斤，预测单产590公斤，实际单产518.5公斤，低于测产12.12%；郭龙军实际单产609.63公斤，超产比例3.33%。</t>
  </si>
  <si>
    <t>陈爱民</t>
  </si>
  <si>
    <t>654123********5110</t>
  </si>
  <si>
    <t>180****9357</t>
  </si>
  <si>
    <t>丁林昌，身份证号：412727********121X，实际交售量29420公斤，与陈爱民合车混交2765公斤，预测单产590公斤，实际单产596.8公斤，超测产1.15%；陈爱民实际单产613.6公斤，超测产4%。</t>
  </si>
  <si>
    <r>
      <rPr>
        <sz val="10"/>
        <rFont val="Arial"/>
        <charset val="134"/>
      </rPr>
      <t>63</t>
    </r>
    <r>
      <rPr>
        <sz val="10"/>
        <rFont val="宋体"/>
        <charset val="134"/>
      </rPr>
      <t>团</t>
    </r>
    <r>
      <rPr>
        <sz val="10"/>
        <rFont val="Arial"/>
        <charset val="134"/>
      </rPr>
      <t>16</t>
    </r>
    <r>
      <rPr>
        <sz val="10"/>
        <rFont val="宋体"/>
        <charset val="134"/>
      </rPr>
      <t>连</t>
    </r>
  </si>
  <si>
    <t>刘东风</t>
  </si>
  <si>
    <t>412325********6336</t>
  </si>
  <si>
    <t>137****4059</t>
  </si>
  <si>
    <t>连战龙（身份证号：411422********4238)合车混交2000公斤，连战龙实际单产为575.86公斤，低于测产2.4%；刘东风实际单产为571.75公斤，超测产3.95%。</t>
  </si>
  <si>
    <t>刘春雷</t>
  </si>
  <si>
    <t>412325********631X</t>
  </si>
  <si>
    <t>139****4654</t>
  </si>
  <si>
    <t>李忠田（身份证号：412322********549X），平台录入棉花亩数69.3亩，因车辆最大装载量不足而与刘春雷合车混交1005公斤，测产590公斤/亩，实际单产567公斤，低于测产3.9%。
刘春雷实际单产518.81公斤，刘春雷超产比例为3.7%</t>
  </si>
  <si>
    <t>唐松娥</t>
  </si>
  <si>
    <t>654123********5387</t>
  </si>
  <si>
    <t>158****7248</t>
  </si>
  <si>
    <t>孙光耀（身份证号：654122********0031)，平台录入棉花亩数34，为节省运输费用而与唐松娥合车混交3410公斤，测产590公斤/亩，实际单产592.18公斤，超产比例为0.4%，唐松娥实际单产564.68公斤，唐松娥超产比例为 2.7%。</t>
  </si>
  <si>
    <t>师二清</t>
  </si>
  <si>
    <t>412728********3476</t>
  </si>
  <si>
    <t>150****0430</t>
  </si>
  <si>
    <t>姚本超（身份证号：412325********301X），因车辆最大装载量不足而与师二清合车混交890公斤，测产580公斤/亩，实际单产515公斤，低于测产11%。
师二清实际单产514.04 公斤，师二清超产比例为2.8%。</t>
  </si>
  <si>
    <t>师梦圆</t>
  </si>
  <si>
    <t>412728********3520</t>
  </si>
  <si>
    <t>姚本超（身份证号：412325********301X），师梦圆为节省运输费用而与姚本超合车混交11056公斤，测产580公斤/亩，实际单产515公斤，低于测产11%。
师梦圆实际单产513.88公斤，师梦圆超产比例为2.7%。</t>
  </si>
  <si>
    <t>张艳红</t>
  </si>
  <si>
    <t>412727********1324</t>
  </si>
  <si>
    <t>132****8072</t>
  </si>
  <si>
    <t>丁永祥（身份证号：412727********1254），因车辆最大装载量不足而与张艳红合车混交996公斤，测产590公斤/亩，实际单产588.92公斤，低于测产0.18%；
张艳红实际单产604.3公斤，超产比例为2.4%。</t>
  </si>
  <si>
    <t>李永乐</t>
  </si>
  <si>
    <t>412728********6453</t>
  </si>
  <si>
    <t>180****9706</t>
  </si>
  <si>
    <t>赵明初（身份证号：412728********6511），因车辆最大装载量不足而与李永乐合车混交580公斤，测产580公斤/亩，实际单产600.2公斤，超产比例为3.5%，李永乐实际单产517.7公斤，李永乐超产比例为3.5%。</t>
  </si>
  <si>
    <t>杨安伟</t>
  </si>
  <si>
    <t>411422********3954</t>
  </si>
  <si>
    <t>139****6829</t>
  </si>
  <si>
    <t>候贤士（身份证号：412322********5418），因车辆最大装载量不足而与杨安伟合车混交2203公斤，测产550公斤/亩，实际单产476.12公斤，，低于测产13.4%，杨安伟实际单产569.4公斤，杨安伟超产比例为3.5%。</t>
  </si>
  <si>
    <t>潘志辉</t>
  </si>
  <si>
    <t>181****0022</t>
  </si>
  <si>
    <t>邱成亮（身份证号：654123********5119)，因车辆最大装载量不足而与潘志辉合车混交630公斤，测产580公斤/亩，实际单产440.68公斤，低于测产24%，潘志辉实际单产447.58公斤，低于测产0.54%。</t>
  </si>
  <si>
    <t>王守江</t>
  </si>
  <si>
    <t>137****5878</t>
  </si>
  <si>
    <t>屈波（身份证号：654123********5145），因车辆最大装载量不足而与王守江合车混交902公斤，测产550公斤/亩，实际单产548.06公斤，低于测产0.35%，王守江实际单产565.61公斤，王守江超产比例为2.8%。</t>
  </si>
  <si>
    <t>王来喜</t>
  </si>
  <si>
    <t>412721********4615</t>
  </si>
  <si>
    <t>159****7769</t>
  </si>
  <si>
    <t>丁永祥（身份证号：412727********1254），因车辆最大装载量不足而与王来喜合车混交6059公斤，测产590公斤/亩，实际单产588.92公斤，低于测产0.18%；王来喜实际单产560.15公斤，王来喜超产比例为1.6%。</t>
  </si>
  <si>
    <t>苏长江</t>
  </si>
  <si>
    <t>155****1958</t>
  </si>
  <si>
    <t>胡国强（身份证号：652423********5135），因车辆最大装载量不足而与苏长江合车混交4013公斤，测产550公斤/亩，实际单产508.35公斤，低于测产7.57%，苏长江实际单产569.26公斤，苏长江超产比例为3.5%。</t>
  </si>
  <si>
    <t>蒋闯</t>
  </si>
  <si>
    <t>412728********6992</t>
  </si>
  <si>
    <t>181****1908</t>
  </si>
  <si>
    <t>蒋县委（身份证号：412728********6999），因车辆最大装载量不足而与蒋闯合车混交7000公斤，测产580公斤/亩，实际单产535.13公斤，低于测产7.7%，蒋闯实际单产595.97公斤，超产比例为2.75%。</t>
  </si>
  <si>
    <t>郭长永</t>
  </si>
  <si>
    <t>412325********2416</t>
  </si>
  <si>
    <t>137****1870</t>
  </si>
  <si>
    <t>菅飞龙（身份证号：411481********7816），因车辆最大装载量不足而与郭长永合车混交1800公斤，测产580公斤/亩，实际单产587公斤，超测产1.12%，郭长永实际单产497.55公斤，郭长永超产比例为3.6%。</t>
  </si>
  <si>
    <t>64团10连</t>
  </si>
  <si>
    <t>王建明</t>
  </si>
  <si>
    <t>654123********5375</t>
  </si>
  <si>
    <t>方云虎（身份证号：654123********5372），实际交售10450公斤，与王建明合车混交772公斤，预测单产500公斤，实际单产为550公斤，高于测产10%，马敏（身份证号：654123********5405）,实际交售2000公斤，与王建明合车混交654公斤，预测单产260公斤，实际单产为400公斤，高于测产53.85%，古丽娜尔·阿不来星木（身份证号：654027********1247）,实际交售0公斤，与王建明合车混交3000公斤，预测单产400公斤，实际单产为428.57公斤，高于测产7.14%，王建明实际单产为598.61公斤，高于测产8.84%。</t>
  </si>
  <si>
    <t>陈有武</t>
  </si>
  <si>
    <t>654123********5372</t>
  </si>
  <si>
    <t>喀力比娅提·依斯拉木江（身份证号：654123********5375），实际交售0公斤，与陈有武合车混交5884公斤，预测单产500公斤，实际单产为344.09公斤，低于测产31.02%，陈有武实际单产为344.15公斤，低于测产31.17%。</t>
  </si>
  <si>
    <t>昆尼甫拉提</t>
  </si>
  <si>
    <t>654123********5376</t>
  </si>
  <si>
    <t>古丽娜尔·阿不来星木（身份证号:654027********1247），实际交售0公斤，与昆尼甫拉提合车混交11864公斤，预测单产400公斤，实际单产为551.81公斤，超测产37.95%，昆尼甫拉提实际单产为453.28公斤，低于测产17.13%。</t>
  </si>
  <si>
    <t>64团11连</t>
  </si>
  <si>
    <t>李先军</t>
  </si>
  <si>
    <t>654123********5391</t>
  </si>
  <si>
    <t>李先友（身份证号：654123********5377）,实际交售0公斤，与李先军合车混交10104.3公斤，预测单产450公斤，实际单产为360.87公斤，低于测产19.81%；李先军实际单产为351.81公斤，低于测产12.05%。</t>
  </si>
  <si>
    <t>64团15连</t>
  </si>
  <si>
    <t>顾旋</t>
  </si>
  <si>
    <t>654123********5393</t>
  </si>
  <si>
    <t>刘代兵（身份证号：654123********5377），刘宇（身份证号：654123********538X），两人实际交售0公斤，与顾旋合车混交26500公斤，刘代兵预测单产500公斤，刘宇预测单产500公斤，和测产一致，顾旋实际单产为384.73公斤，低于测产23.05%。</t>
  </si>
  <si>
    <t>64团17连</t>
  </si>
  <si>
    <t>郭芳丽</t>
  </si>
  <si>
    <t>620524********5127</t>
  </si>
  <si>
    <t>豆保山（身份证号：654123********5379），实际交售31744公斤，与郭芳丽合车混交3550公斤，测产单产440公斤，实际单产为345.04公斤，低于测产21.58%，郭芳丽实际单产为438.92公斤，低于测产0.2%。</t>
  </si>
  <si>
    <t>马强</t>
  </si>
  <si>
    <t>654123********5394</t>
  </si>
  <si>
    <t>李清平（身份证号：654123********5379），实际交售0公斤，与马强合车混交12165公斤，预测单产450公斤，实际单产为467.88公斤，高于测产3.97%，马强实际单产为463.02公斤，高于测产2.89%。</t>
  </si>
  <si>
    <t>魏军龙</t>
  </si>
  <si>
    <t>654123********5399</t>
  </si>
  <si>
    <t>李丹丹（身份证号：654123********5387），实际交售7964公斤，与魏军龙合车混交2795公斤，预测单产450公斤，实际单产为306.31公斤，低于测产3193%，魏军龙实际单产为449.73公斤，低于测产0.06%。</t>
  </si>
  <si>
    <t>64团18连</t>
  </si>
  <si>
    <t>徐照伟</t>
  </si>
  <si>
    <t>412325********6939</t>
  </si>
  <si>
    <t>与其在16连种植的27亩地合车混交13399公斤，预测单产500公斤，实际单产为496.26公斤，低于测产0.7%，18连种植地实际单产为434.19公斤，低于测产20.62%。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</si>
</sst>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9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0" fontId="8" fillId="2" borderId="2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10" fontId="8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0" fontId="11" fillId="2" borderId="2" xfId="0" applyNumberFormat="1" applyFont="1" applyFill="1" applyBorder="1" applyAlignment="1">
      <alignment horizontal="left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72;&#24066;&#20844;&#31034;\&#26825;&#33457;&#34917;&#36148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E1" t="str">
            <v>身份证号</v>
          </cell>
          <cell r="F1" t="str">
            <v>电话</v>
          </cell>
        </row>
        <row r="2">
          <cell r="E2" t="str">
            <v>654123********5405</v>
          </cell>
          <cell r="F2" t="str">
            <v>155****9256</v>
          </cell>
        </row>
        <row r="3">
          <cell r="E3" t="str">
            <v>412722********4099</v>
          </cell>
          <cell r="F3" t="str">
            <v>130****5317</v>
          </cell>
        </row>
        <row r="4">
          <cell r="E4" t="str">
            <v>412725********5616</v>
          </cell>
          <cell r="F4" t="str">
            <v>150****0261</v>
          </cell>
        </row>
        <row r="5">
          <cell r="E5" t="str">
            <v>412325********0636</v>
          </cell>
          <cell r="F5" t="str">
            <v>189****9096</v>
          </cell>
        </row>
        <row r="6">
          <cell r="E6" t="str">
            <v>654123********5376</v>
          </cell>
          <cell r="F6" t="str">
            <v>180****6068</v>
          </cell>
        </row>
        <row r="7">
          <cell r="E7" t="str">
            <v>412722********491X</v>
          </cell>
          <cell r="F7" t="str">
            <v>175****1505</v>
          </cell>
        </row>
        <row r="8">
          <cell r="E8" t="str">
            <v>412722********4912</v>
          </cell>
          <cell r="F8" t="str">
            <v>139****3924</v>
          </cell>
        </row>
        <row r="9">
          <cell r="E9" t="str">
            <v>654123********5404</v>
          </cell>
          <cell r="F9" t="str">
            <v>158****8024</v>
          </cell>
        </row>
        <row r="10">
          <cell r="E10" t="str">
            <v>654123********5409</v>
          </cell>
          <cell r="F10" t="str">
            <v>181****4622</v>
          </cell>
        </row>
        <row r="11">
          <cell r="E11" t="str">
            <v>654123********5377</v>
          </cell>
          <cell r="F11" t="str">
            <v>158****0044</v>
          </cell>
        </row>
        <row r="12">
          <cell r="E12" t="str">
            <v>654123********5384</v>
          </cell>
          <cell r="F12" t="str">
            <v>191****5069</v>
          </cell>
        </row>
        <row r="13">
          <cell r="E13" t="str">
            <v>654123********5372</v>
          </cell>
          <cell r="F13" t="str">
            <v>136****3807</v>
          </cell>
        </row>
        <row r="14">
          <cell r="E14" t="str">
            <v>654123********5370</v>
          </cell>
          <cell r="F14" t="str">
            <v>158****3749</v>
          </cell>
        </row>
        <row r="15">
          <cell r="E15" t="str">
            <v>654123********5374</v>
          </cell>
          <cell r="F15" t="str">
            <v>130****0801</v>
          </cell>
        </row>
        <row r="16">
          <cell r="E16" t="str">
            <v>412325********6930</v>
          </cell>
          <cell r="F16" t="str">
            <v>181****4482</v>
          </cell>
        </row>
        <row r="17">
          <cell r="E17" t="str">
            <v>412325********6960</v>
          </cell>
          <cell r="F17" t="str">
            <v>183****7885</v>
          </cell>
        </row>
        <row r="18">
          <cell r="E18" t="str">
            <v>654123********5385</v>
          </cell>
          <cell r="F18" t="str">
            <v>137****9165</v>
          </cell>
        </row>
        <row r="19">
          <cell r="E19" t="str">
            <v>654023********5389</v>
          </cell>
          <cell r="F19" t="str">
            <v>152****4507</v>
          </cell>
        </row>
        <row r="20">
          <cell r="E20" t="str">
            <v>654123********5397</v>
          </cell>
          <cell r="F20" t="str">
            <v>181****9819</v>
          </cell>
        </row>
        <row r="21">
          <cell r="E21" t="str">
            <v>654123********5409</v>
          </cell>
          <cell r="F21" t="str">
            <v>181****3156</v>
          </cell>
        </row>
        <row r="22">
          <cell r="E22" t="str">
            <v>654123********5411</v>
          </cell>
          <cell r="F22" t="str">
            <v>155****9269</v>
          </cell>
        </row>
        <row r="23">
          <cell r="E23" t="str">
            <v>412325********061X</v>
          </cell>
          <cell r="F23" t="str">
            <v>155****3458</v>
          </cell>
        </row>
        <row r="24">
          <cell r="E24" t="str">
            <v>654123********5376</v>
          </cell>
          <cell r="F24" t="str">
            <v>180****3649</v>
          </cell>
        </row>
        <row r="25">
          <cell r="E25" t="str">
            <v>654123********5375</v>
          </cell>
          <cell r="F25" t="str">
            <v>137****2623</v>
          </cell>
        </row>
        <row r="26">
          <cell r="E26" t="str">
            <v>412725********5114</v>
          </cell>
          <cell r="F26" t="str">
            <v>137****4037</v>
          </cell>
        </row>
        <row r="27">
          <cell r="E27" t="str">
            <v>654123********5378</v>
          </cell>
          <cell r="F27" t="str">
            <v>176****1446</v>
          </cell>
        </row>
        <row r="28">
          <cell r="E28" t="str">
            <v>654123********5413</v>
          </cell>
          <cell r="F28" t="str">
            <v>189****1916</v>
          </cell>
        </row>
        <row r="29">
          <cell r="E29" t="str">
            <v>654123********5391</v>
          </cell>
          <cell r="F29" t="str">
            <v>181****2220</v>
          </cell>
        </row>
        <row r="30">
          <cell r="E30" t="str">
            <v>654123********5376</v>
          </cell>
          <cell r="F30" t="str">
            <v>191****1127</v>
          </cell>
        </row>
        <row r="31">
          <cell r="E31" t="str">
            <v>412722********401X</v>
          </cell>
          <cell r="F31" t="str">
            <v>181****1330</v>
          </cell>
        </row>
        <row r="32">
          <cell r="E32" t="str">
            <v>412722********4017</v>
          </cell>
          <cell r="F32" t="str">
            <v>153****3729</v>
          </cell>
        </row>
        <row r="33">
          <cell r="E33" t="str">
            <v>412722********4012</v>
          </cell>
          <cell r="F33" t="str">
            <v>158****6828</v>
          </cell>
        </row>
        <row r="34">
          <cell r="E34" t="str">
            <v>412722********4911</v>
          </cell>
          <cell r="F34" t="str">
            <v>155****9356</v>
          </cell>
        </row>
        <row r="35">
          <cell r="E35" t="str">
            <v>412722********4038</v>
          </cell>
          <cell r="F35" t="str">
            <v>153****0230</v>
          </cell>
        </row>
        <row r="36">
          <cell r="E36" t="str">
            <v>654123********5377</v>
          </cell>
          <cell r="F36" t="str">
            <v>135****3752</v>
          </cell>
        </row>
        <row r="37">
          <cell r="E37" t="str">
            <v>654123********5375</v>
          </cell>
          <cell r="F37" t="str">
            <v>138****9973</v>
          </cell>
        </row>
        <row r="38">
          <cell r="E38" t="str">
            <v>654123********539X</v>
          </cell>
          <cell r="F38" t="str">
            <v>130****9913</v>
          </cell>
        </row>
        <row r="39">
          <cell r="E39" t="str">
            <v>412722********4914</v>
          </cell>
          <cell r="F39" t="str">
            <v>158****6369</v>
          </cell>
        </row>
        <row r="40">
          <cell r="E40" t="str">
            <v>654123********537X</v>
          </cell>
          <cell r="F40" t="str">
            <v>131****9518</v>
          </cell>
        </row>
        <row r="41">
          <cell r="E41" t="str">
            <v>654123********5393</v>
          </cell>
          <cell r="F41" t="str">
            <v>176****1482</v>
          </cell>
        </row>
        <row r="42">
          <cell r="E42" t="str">
            <v>654123********5374</v>
          </cell>
          <cell r="F42" t="str">
            <v>132****0535</v>
          </cell>
        </row>
        <row r="43">
          <cell r="E43" t="str">
            <v>654123********5376</v>
          </cell>
          <cell r="F43" t="str">
            <v>181****7556</v>
          </cell>
        </row>
        <row r="44">
          <cell r="E44" t="str">
            <v>654123********5392</v>
          </cell>
          <cell r="F44" t="str">
            <v>152****3318</v>
          </cell>
        </row>
        <row r="45">
          <cell r="E45" t="str">
            <v>654123********539X</v>
          </cell>
          <cell r="F45" t="str">
            <v>180****4083</v>
          </cell>
        </row>
        <row r="46">
          <cell r="E46" t="str">
            <v>412325********6939</v>
          </cell>
          <cell r="F46" t="str">
            <v>155****9816</v>
          </cell>
        </row>
        <row r="47">
          <cell r="E47" t="str">
            <v>652423********5417</v>
          </cell>
          <cell r="F47" t="str">
            <v>137****9907</v>
          </cell>
        </row>
        <row r="48">
          <cell r="E48" t="str">
            <v>412325********6931</v>
          </cell>
          <cell r="F48" t="str">
            <v>152****8370</v>
          </cell>
        </row>
        <row r="49">
          <cell r="E49" t="str">
            <v>654123********5379</v>
          </cell>
          <cell r="F49" t="str">
            <v>186****2076</v>
          </cell>
        </row>
        <row r="50">
          <cell r="E50" t="str">
            <v>654123********5376</v>
          </cell>
          <cell r="F50" t="str">
            <v>132****7592</v>
          </cell>
        </row>
        <row r="51">
          <cell r="E51" t="str">
            <v>412325********1230</v>
          </cell>
          <cell r="F51" t="str">
            <v>137****8386</v>
          </cell>
        </row>
        <row r="52">
          <cell r="E52" t="str">
            <v>412325********6933</v>
          </cell>
          <cell r="F52" t="str">
            <v>152****1481</v>
          </cell>
        </row>
        <row r="53">
          <cell r="E53" t="str">
            <v>411422********1246</v>
          </cell>
          <cell r="F53" t="str">
            <v>152****3539</v>
          </cell>
        </row>
        <row r="54">
          <cell r="E54" t="str">
            <v>412325********122X</v>
          </cell>
          <cell r="F54" t="str">
            <v>182****5634</v>
          </cell>
        </row>
        <row r="55">
          <cell r="E55" t="str">
            <v>654123********5386</v>
          </cell>
          <cell r="F55" t="str">
            <v>155****0416</v>
          </cell>
        </row>
        <row r="56">
          <cell r="E56" t="str">
            <v>654123********1226</v>
          </cell>
          <cell r="F56" t="str">
            <v>139****7400</v>
          </cell>
        </row>
        <row r="57">
          <cell r="E57" t="str">
            <v>654123********5371</v>
          </cell>
          <cell r="F57" t="str">
            <v>186****4288</v>
          </cell>
        </row>
        <row r="58">
          <cell r="E58" t="str">
            <v>654023********0486</v>
          </cell>
          <cell r="F58" t="str">
            <v>176****7325</v>
          </cell>
        </row>
        <row r="59">
          <cell r="E59" t="str">
            <v>412325********5696</v>
          </cell>
          <cell r="F59" t="str">
            <v>132****6037</v>
          </cell>
        </row>
        <row r="60">
          <cell r="E60" t="str">
            <v>654123********1871</v>
          </cell>
          <cell r="F60" t="str">
            <v>182****2212</v>
          </cell>
        </row>
        <row r="61">
          <cell r="E61" t="str">
            <v>342123********1947</v>
          </cell>
          <cell r="F61" t="str">
            <v>180****2092</v>
          </cell>
        </row>
        <row r="62">
          <cell r="E62" t="str">
            <v>654123********5378</v>
          </cell>
          <cell r="F62" t="str">
            <v>137****7176</v>
          </cell>
        </row>
        <row r="63">
          <cell r="E63" t="str">
            <v>654123********5385</v>
          </cell>
          <cell r="F63" t="str">
            <v>132****9139</v>
          </cell>
        </row>
        <row r="64">
          <cell r="E64" t="str">
            <v>654123********5390</v>
          </cell>
          <cell r="F64" t="str">
            <v>131****0822</v>
          </cell>
        </row>
        <row r="65">
          <cell r="E65" t="str">
            <v>654123********5398</v>
          </cell>
          <cell r="F65" t="str">
            <v>131****7169</v>
          </cell>
        </row>
        <row r="66">
          <cell r="E66" t="str">
            <v>654123********5378</v>
          </cell>
          <cell r="F66" t="str">
            <v>138****1493</v>
          </cell>
        </row>
        <row r="67">
          <cell r="E67" t="str">
            <v>654123********5374</v>
          </cell>
          <cell r="F67" t="str">
            <v>130****1723</v>
          </cell>
        </row>
        <row r="68">
          <cell r="E68" t="str">
            <v>420606********3525</v>
          </cell>
          <cell r="F68" t="str">
            <v>177****5051</v>
          </cell>
        </row>
        <row r="69">
          <cell r="E69" t="str">
            <v>654123********5390</v>
          </cell>
          <cell r="F69" t="str">
            <v>131***1672</v>
          </cell>
        </row>
        <row r="70">
          <cell r="E70" t="str">
            <v>654123********5381</v>
          </cell>
          <cell r="F70" t="str">
            <v>180****4462</v>
          </cell>
        </row>
        <row r="71">
          <cell r="E71" t="str">
            <v>654123********539X</v>
          </cell>
          <cell r="F71" t="str">
            <v>133****7186</v>
          </cell>
        </row>
        <row r="72">
          <cell r="E72" t="str">
            <v>654123********5379</v>
          </cell>
          <cell r="F72" t="str">
            <v>155****5719</v>
          </cell>
        </row>
        <row r="73">
          <cell r="E73" t="str">
            <v>654123********5387</v>
          </cell>
          <cell r="F73" t="str">
            <v>182****8718</v>
          </cell>
        </row>
        <row r="74">
          <cell r="E74" t="str">
            <v>654123********5394</v>
          </cell>
          <cell r="F74" t="str">
            <v>137****3033</v>
          </cell>
        </row>
        <row r="75">
          <cell r="E75" t="str">
            <v>654101********2878</v>
          </cell>
          <cell r="F75" t="str">
            <v>180****0375</v>
          </cell>
        </row>
        <row r="76">
          <cell r="E76" t="str">
            <v>654123********5374</v>
          </cell>
          <cell r="F76" t="str">
            <v>152****5909</v>
          </cell>
        </row>
        <row r="77">
          <cell r="E77" t="str">
            <v>410122********0055</v>
          </cell>
          <cell r="F77" t="str">
            <v>189****6218</v>
          </cell>
        </row>
        <row r="78">
          <cell r="E78" t="str">
            <v>654123********5373</v>
          </cell>
          <cell r="F78" t="str">
            <v>185****6017</v>
          </cell>
        </row>
        <row r="79">
          <cell r="E79" t="str">
            <v>654123********5408</v>
          </cell>
          <cell r="F79" t="str">
            <v>158****3111</v>
          </cell>
        </row>
        <row r="80">
          <cell r="E80" t="str">
            <v>412722********6146</v>
          </cell>
          <cell r="F80" t="str">
            <v>138****3478</v>
          </cell>
        </row>
        <row r="81">
          <cell r="E81" t="str">
            <v>652423********5377</v>
          </cell>
          <cell r="F81" t="str">
            <v>131****3690</v>
          </cell>
        </row>
        <row r="82">
          <cell r="E82" t="str">
            <v>654123********5378</v>
          </cell>
          <cell r="F82" t="str">
            <v>187****3264</v>
          </cell>
        </row>
        <row r="83">
          <cell r="E83" t="str">
            <v>654023********5371</v>
          </cell>
          <cell r="F83" t="str">
            <v>181****9296</v>
          </cell>
        </row>
        <row r="84">
          <cell r="E84" t="str">
            <v>650105********1331</v>
          </cell>
          <cell r="F84" t="str">
            <v>152****5570</v>
          </cell>
        </row>
        <row r="85">
          <cell r="E85" t="str">
            <v>654123********5376</v>
          </cell>
          <cell r="F85" t="str">
            <v>158****5320</v>
          </cell>
        </row>
        <row r="86">
          <cell r="E86" t="str">
            <v>654123********5370</v>
          </cell>
          <cell r="F86" t="str">
            <v>189****3606</v>
          </cell>
        </row>
        <row r="87">
          <cell r="E87" t="str">
            <v>620524********5127</v>
          </cell>
          <cell r="F87" t="str">
            <v>193****8990</v>
          </cell>
        </row>
        <row r="88">
          <cell r="E88" t="str">
            <v>654123********5399</v>
          </cell>
          <cell r="F88" t="str">
            <v>181****2166</v>
          </cell>
        </row>
        <row r="89">
          <cell r="E89" t="str">
            <v>654123********5394</v>
          </cell>
          <cell r="F89" t="str">
            <v>158****4236</v>
          </cell>
        </row>
        <row r="90">
          <cell r="E90" t="str">
            <v>654123********5399</v>
          </cell>
          <cell r="F90" t="str">
            <v>137****4561</v>
          </cell>
        </row>
        <row r="91">
          <cell r="E91" t="str">
            <v>412722********4088</v>
          </cell>
          <cell r="F91" t="str">
            <v>181****6856</v>
          </cell>
        </row>
        <row r="92">
          <cell r="E92" t="str">
            <v>421102********161X</v>
          </cell>
          <cell r="F92" t="str">
            <v>158****2837</v>
          </cell>
        </row>
        <row r="93">
          <cell r="E93" t="str">
            <v>654123********1818</v>
          </cell>
          <cell r="F93" t="str">
            <v>138****5715</v>
          </cell>
        </row>
        <row r="94">
          <cell r="E94" t="str">
            <v>341222********4392</v>
          </cell>
          <cell r="F94" t="str">
            <v>193****2091</v>
          </cell>
        </row>
        <row r="95">
          <cell r="E95" t="str">
            <v>341222********4364</v>
          </cell>
          <cell r="F95" t="str">
            <v>198****3846</v>
          </cell>
        </row>
        <row r="96">
          <cell r="E96" t="str">
            <v>412722********4174</v>
          </cell>
          <cell r="F96" t="str">
            <v>152****0625</v>
          </cell>
        </row>
        <row r="97">
          <cell r="E97" t="str">
            <v>412722********4038</v>
          </cell>
          <cell r="F97" t="str">
            <v>135****3896</v>
          </cell>
        </row>
        <row r="98">
          <cell r="E98" t="str">
            <v>410222********2085</v>
          </cell>
          <cell r="F98" t="str">
            <v>133****1942</v>
          </cell>
        </row>
        <row r="99">
          <cell r="E99" t="str">
            <v>654122********0027</v>
          </cell>
          <cell r="F99" t="str">
            <v>158****4047</v>
          </cell>
        </row>
        <row r="100">
          <cell r="E100" t="str">
            <v>654123********5396</v>
          </cell>
          <cell r="F100" t="str">
            <v>153****3596</v>
          </cell>
        </row>
        <row r="101">
          <cell r="E101" t="str">
            <v>654123********5396</v>
          </cell>
          <cell r="F101" t="str">
            <v>177****3009</v>
          </cell>
        </row>
        <row r="102">
          <cell r="E102" t="str">
            <v>412724********3365</v>
          </cell>
          <cell r="F102" t="str">
            <v>158****6519</v>
          </cell>
        </row>
        <row r="103">
          <cell r="E103" t="str">
            <v>622626********4923</v>
          </cell>
          <cell r="F103" t="str">
            <v>158****0467</v>
          </cell>
        </row>
        <row r="104">
          <cell r="E104" t="str">
            <v>654123********5377</v>
          </cell>
          <cell r="F104" t="str">
            <v>153****8196</v>
          </cell>
        </row>
        <row r="105">
          <cell r="E105" t="str">
            <v>654123********5384</v>
          </cell>
          <cell r="F105" t="str">
            <v>180****1864</v>
          </cell>
        </row>
        <row r="106">
          <cell r="E106" t="str">
            <v>654123********540X</v>
          </cell>
          <cell r="F106" t="str">
            <v>133****6892</v>
          </cell>
        </row>
        <row r="107">
          <cell r="E107" t="str">
            <v>654123********5375</v>
          </cell>
          <cell r="F107" t="str">
            <v>156****3210</v>
          </cell>
        </row>
        <row r="108">
          <cell r="E108" t="str">
            <v>654123********1788</v>
          </cell>
          <cell r="F108" t="str">
            <v>137****1013</v>
          </cell>
        </row>
        <row r="109">
          <cell r="E109" t="str">
            <v>654023********5378</v>
          </cell>
          <cell r="F109" t="str">
            <v>175****0172</v>
          </cell>
        </row>
        <row r="110">
          <cell r="E110" t="str">
            <v>654123********5391</v>
          </cell>
          <cell r="F110" t="str">
            <v>155****6990</v>
          </cell>
        </row>
        <row r="111">
          <cell r="E111" t="str">
            <v>654123********5386</v>
          </cell>
          <cell r="F111" t="str">
            <v>131****5412</v>
          </cell>
        </row>
        <row r="112">
          <cell r="E112" t="str">
            <v>654123********5372</v>
          </cell>
          <cell r="F112" t="str">
            <v>186****9397</v>
          </cell>
        </row>
        <row r="113">
          <cell r="E113" t="str">
            <v>654123********5370</v>
          </cell>
          <cell r="F113" t="str">
            <v>159****2560</v>
          </cell>
        </row>
        <row r="114">
          <cell r="E114" t="str">
            <v>412725********8633</v>
          </cell>
          <cell r="F114" t="str">
            <v>152****8323</v>
          </cell>
        </row>
        <row r="115">
          <cell r="E115" t="str">
            <v>652423********5376</v>
          </cell>
          <cell r="F115" t="str">
            <v>152****7667</v>
          </cell>
        </row>
        <row r="116">
          <cell r="E116" t="str">
            <v>654123********539X</v>
          </cell>
          <cell r="F116" t="str">
            <v>158****0686</v>
          </cell>
        </row>
        <row r="117">
          <cell r="E117" t="str">
            <v>412725********1898</v>
          </cell>
          <cell r="F117" t="str">
            <v>181****7665</v>
          </cell>
        </row>
        <row r="118">
          <cell r="E118" t="str">
            <v>412722********4925</v>
          </cell>
          <cell r="F118" t="str">
            <v>181****2737</v>
          </cell>
        </row>
        <row r="119">
          <cell r="E119" t="str">
            <v>410223********5599</v>
          </cell>
          <cell r="F119" t="str">
            <v>137****2598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3"/>
  <sheetViews>
    <sheetView tabSelected="1" topLeftCell="H1" workbookViewId="0">
      <pane ySplit="3" topLeftCell="A23" activePane="bottomLeft" state="frozen"/>
      <selection/>
      <selection pane="bottomLeft" activeCell="O24" sqref="O24"/>
    </sheetView>
  </sheetViews>
  <sheetFormatPr defaultColWidth="9" defaultRowHeight="13.5"/>
  <cols>
    <col min="1" max="1" width="5.975" style="1" customWidth="1"/>
    <col min="2" max="2" width="8.13333333333333" style="1" customWidth="1"/>
    <col min="3" max="3" width="12.1333333333333" style="1" customWidth="1"/>
    <col min="4" max="4" width="19.3416666666667" style="1" customWidth="1"/>
    <col min="5" max="5" width="11.6333333333333" style="1" customWidth="1"/>
    <col min="6" max="6" width="9" style="1"/>
    <col min="7" max="7" width="13" style="1" customWidth="1"/>
    <col min="8" max="8" width="10.5" style="1" customWidth="1"/>
    <col min="9" max="9" width="13" style="1" customWidth="1"/>
    <col min="10" max="10" width="12.6333333333333" style="1" customWidth="1"/>
    <col min="11" max="11" width="11.1333333333333" style="1"/>
    <col min="12" max="12" width="11.1333333333333" style="12" customWidth="1"/>
    <col min="13" max="14" width="13.575" style="12" customWidth="1"/>
    <col min="15" max="15" width="32.3833333333333" style="13" customWidth="1"/>
    <col min="16" max="16" width="20.25" style="1" customWidth="1"/>
    <col min="17" max="17" width="13.75" style="12"/>
    <col min="18" max="16384" width="9" style="1"/>
  </cols>
  <sheetData>
    <row r="1" ht="29" customHeight="1" spans="1:17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5"/>
      <c r="N1" s="15"/>
      <c r="O1" s="16"/>
      <c r="P1" s="10"/>
    </row>
    <row r="2" s="1" customFormat="1" ht="29" customHeight="1" spans="1:17">
      <c r="A2" s="17" t="s">
        <v>1</v>
      </c>
      <c r="B2" s="17"/>
      <c r="C2" s="17"/>
      <c r="D2" s="17"/>
      <c r="E2" s="17"/>
      <c r="F2" s="17"/>
      <c r="G2" s="17"/>
      <c r="H2" s="17"/>
      <c r="I2" s="10"/>
      <c r="J2" s="10"/>
      <c r="K2" s="10"/>
      <c r="L2" s="18"/>
      <c r="M2" s="18"/>
      <c r="N2" s="18"/>
      <c r="O2" s="19"/>
      <c r="P2" s="10"/>
      <c r="Q2" s="12"/>
    </row>
    <row r="3" ht="48" customHeight="1" spans="1:17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10"/>
    </row>
    <row r="4" s="2" customFormat="1" ht="32" customHeight="1" spans="1:17">
      <c r="A4" s="22" t="s">
        <v>17</v>
      </c>
      <c r="B4" s="23"/>
      <c r="C4" s="23"/>
      <c r="D4" s="24"/>
      <c r="E4" s="25"/>
      <c r="F4" s="25"/>
      <c r="G4" s="26"/>
      <c r="H4" s="25"/>
      <c r="I4" s="25"/>
      <c r="J4" s="25"/>
      <c r="K4" s="25"/>
      <c r="L4" s="27"/>
      <c r="M4" s="27"/>
      <c r="N4" s="27"/>
      <c r="O4" s="28"/>
      <c r="P4" s="29"/>
      <c r="Q4" s="30"/>
    </row>
    <row r="5" s="3" customFormat="1" ht="37" customHeight="1" spans="1:17">
      <c r="A5" s="31">
        <v>1</v>
      </c>
      <c r="B5" s="32" t="s">
        <v>18</v>
      </c>
      <c r="C5" s="33" t="s">
        <v>19</v>
      </c>
      <c r="D5" s="32" t="s">
        <v>20</v>
      </c>
      <c r="E5" s="34" t="s">
        <v>21</v>
      </c>
      <c r="F5" s="33">
        <v>30</v>
      </c>
      <c r="G5" s="33">
        <v>16500</v>
      </c>
      <c r="H5" s="32">
        <v>550</v>
      </c>
      <c r="I5" s="33">
        <v>19760</v>
      </c>
      <c r="J5" s="35">
        <v>658.67</v>
      </c>
      <c r="K5" s="36">
        <v>19.76</v>
      </c>
      <c r="L5" s="35">
        <v>17160</v>
      </c>
      <c r="M5" s="35">
        <v>2600</v>
      </c>
      <c r="N5" s="35">
        <v>1000</v>
      </c>
      <c r="O5" s="37" t="s">
        <v>22</v>
      </c>
      <c r="P5" s="9"/>
      <c r="Q5" s="38"/>
    </row>
    <row r="6" s="3" customFormat="1" ht="38" customHeight="1" spans="1:17">
      <c r="A6" s="31">
        <v>2</v>
      </c>
      <c r="B6" s="32" t="s">
        <v>18</v>
      </c>
      <c r="C6" s="33" t="s">
        <v>23</v>
      </c>
      <c r="D6" s="32" t="s">
        <v>24</v>
      </c>
      <c r="E6" s="34" t="s">
        <v>25</v>
      </c>
      <c r="F6" s="33">
        <v>31.8</v>
      </c>
      <c r="G6" s="33">
        <v>17490</v>
      </c>
      <c r="H6" s="32">
        <v>550</v>
      </c>
      <c r="I6" s="33">
        <v>21752</v>
      </c>
      <c r="J6" s="35">
        <v>684.03</v>
      </c>
      <c r="K6" s="36">
        <v>24.37</v>
      </c>
      <c r="L6" s="35">
        <v>18189.6</v>
      </c>
      <c r="M6" s="35">
        <v>3562.4</v>
      </c>
      <c r="N6" s="35">
        <v>1162.4</v>
      </c>
      <c r="O6" s="37" t="s">
        <v>26</v>
      </c>
      <c r="P6" s="9"/>
      <c r="Q6" s="38"/>
    </row>
    <row r="7" s="3" customFormat="1" ht="44" customHeight="1" spans="1:17">
      <c r="A7" s="31">
        <v>3</v>
      </c>
      <c r="B7" s="32" t="s">
        <v>27</v>
      </c>
      <c r="C7" s="32" t="s">
        <v>28</v>
      </c>
      <c r="D7" s="32" t="s">
        <v>29</v>
      </c>
      <c r="E7" s="32" t="s">
        <v>30</v>
      </c>
      <c r="F7" s="32">
        <v>27</v>
      </c>
      <c r="G7" s="32">
        <v>13500</v>
      </c>
      <c r="H7" s="32">
        <v>500</v>
      </c>
      <c r="I7" s="32">
        <v>17672</v>
      </c>
      <c r="J7" s="35">
        <v>654.52</v>
      </c>
      <c r="K7" s="36">
        <v>30.9</v>
      </c>
      <c r="L7" s="35">
        <v>14040</v>
      </c>
      <c r="M7" s="35">
        <v>3632</v>
      </c>
      <c r="N7" s="35">
        <v>3132</v>
      </c>
      <c r="O7" s="37" t="s">
        <v>31</v>
      </c>
      <c r="P7" s="9"/>
      <c r="Q7" s="38"/>
    </row>
    <row r="8" s="2" customFormat="1" ht="36" customHeight="1" spans="1:17">
      <c r="A8" s="31">
        <v>4</v>
      </c>
      <c r="B8" s="32" t="s">
        <v>32</v>
      </c>
      <c r="C8" s="39" t="s">
        <v>33</v>
      </c>
      <c r="D8" s="32" t="s">
        <v>34</v>
      </c>
      <c r="E8" s="40" t="s">
        <v>35</v>
      </c>
      <c r="F8" s="41">
        <v>80</v>
      </c>
      <c r="G8" s="32">
        <f>F8*H8</f>
        <v>47200</v>
      </c>
      <c r="H8" s="32">
        <v>590</v>
      </c>
      <c r="I8" s="41">
        <v>52192</v>
      </c>
      <c r="J8" s="32">
        <v>652.4</v>
      </c>
      <c r="K8" s="42">
        <v>0.1058</v>
      </c>
      <c r="L8" s="43">
        <f>F8*H8*1.04</f>
        <v>49088</v>
      </c>
      <c r="M8" s="35">
        <f>I8-L8</f>
        <v>3104</v>
      </c>
      <c r="N8" s="35">
        <f>I8-L8</f>
        <v>3104</v>
      </c>
      <c r="O8" s="37" t="s">
        <v>36</v>
      </c>
      <c r="P8" s="9"/>
      <c r="Q8" s="38"/>
    </row>
    <row r="9" s="2" customFormat="1" ht="32" customHeight="1" spans="1:17">
      <c r="A9" s="22" t="s">
        <v>37</v>
      </c>
      <c r="B9" s="23"/>
      <c r="C9" s="23"/>
      <c r="D9" s="24"/>
      <c r="E9" s="25"/>
      <c r="F9" s="25"/>
      <c r="G9" s="26"/>
      <c r="H9" s="25"/>
      <c r="I9" s="25"/>
      <c r="J9" s="25"/>
      <c r="K9" s="25"/>
      <c r="L9" s="27"/>
      <c r="M9" s="27"/>
      <c r="N9" s="27"/>
      <c r="O9" s="28"/>
      <c r="P9" s="9"/>
      <c r="Q9" s="38"/>
    </row>
    <row r="10" s="4" customFormat="1" ht="72" customHeight="1" spans="1:17">
      <c r="A10" s="31">
        <v>5</v>
      </c>
      <c r="B10" s="44" t="s">
        <v>38</v>
      </c>
      <c r="C10" s="44" t="s">
        <v>39</v>
      </c>
      <c r="D10" s="44" t="s">
        <v>40</v>
      </c>
      <c r="E10" s="44" t="s">
        <v>41</v>
      </c>
      <c r="F10" s="44">
        <v>52</v>
      </c>
      <c r="G10" s="45">
        <f t="shared" ref="G10:G73" si="0">H10*F10</f>
        <v>29224</v>
      </c>
      <c r="H10" s="44">
        <v>562</v>
      </c>
      <c r="I10" s="44">
        <v>34689</v>
      </c>
      <c r="J10" s="44">
        <v>667.1</v>
      </c>
      <c r="K10" s="46">
        <v>0.187</v>
      </c>
      <c r="L10" s="47">
        <f t="shared" ref="L10:L73" si="1">F10*H10*1.04</f>
        <v>30392.96</v>
      </c>
      <c r="M10" s="48">
        <f t="shared" ref="M10:M73" si="2">I10-L10</f>
        <v>4296.04</v>
      </c>
      <c r="N10" s="48">
        <f t="shared" ref="N10:N73" si="3">I10-L10</f>
        <v>4296.04</v>
      </c>
      <c r="O10" s="49" t="s">
        <v>42</v>
      </c>
      <c r="P10" s="9"/>
      <c r="Q10" s="50"/>
    </row>
    <row r="11" s="4" customFormat="1" ht="72" customHeight="1" spans="1:17">
      <c r="A11" s="31">
        <v>6</v>
      </c>
      <c r="B11" s="44" t="s">
        <v>38</v>
      </c>
      <c r="C11" s="44" t="s">
        <v>43</v>
      </c>
      <c r="D11" s="44" t="s">
        <v>44</v>
      </c>
      <c r="E11" s="44" t="s">
        <v>45</v>
      </c>
      <c r="F11" s="44">
        <v>60</v>
      </c>
      <c r="G11" s="45">
        <f t="shared" si="0"/>
        <v>34800</v>
      </c>
      <c r="H11" s="44">
        <v>580</v>
      </c>
      <c r="I11" s="44">
        <v>44004</v>
      </c>
      <c r="J11" s="44">
        <v>733.4</v>
      </c>
      <c r="K11" s="46">
        <v>0.2645</v>
      </c>
      <c r="L11" s="47">
        <f t="shared" si="1"/>
        <v>36192</v>
      </c>
      <c r="M11" s="48">
        <f t="shared" si="2"/>
        <v>7812</v>
      </c>
      <c r="N11" s="48">
        <f t="shared" si="3"/>
        <v>7812</v>
      </c>
      <c r="O11" s="49" t="s">
        <v>46</v>
      </c>
      <c r="P11" s="9"/>
      <c r="Q11" s="50"/>
    </row>
    <row r="12" s="4" customFormat="1" ht="67" customHeight="1" spans="1:17">
      <c r="A12" s="31">
        <v>7</v>
      </c>
      <c r="B12" s="44" t="s">
        <v>38</v>
      </c>
      <c r="C12" s="44" t="s">
        <v>47</v>
      </c>
      <c r="D12" s="44" t="s">
        <v>48</v>
      </c>
      <c r="E12" s="44" t="s">
        <v>49</v>
      </c>
      <c r="F12" s="44">
        <v>30</v>
      </c>
      <c r="G12" s="45">
        <f t="shared" si="0"/>
        <v>17370</v>
      </c>
      <c r="H12" s="44">
        <v>579</v>
      </c>
      <c r="I12" s="44">
        <v>20320</v>
      </c>
      <c r="J12" s="44">
        <v>677.33</v>
      </c>
      <c r="K12" s="46">
        <v>0.1698</v>
      </c>
      <c r="L12" s="47">
        <f t="shared" si="1"/>
        <v>18064.8</v>
      </c>
      <c r="M12" s="48">
        <f t="shared" si="2"/>
        <v>2255.2</v>
      </c>
      <c r="N12" s="48">
        <f t="shared" si="3"/>
        <v>2255.2</v>
      </c>
      <c r="O12" s="49" t="s">
        <v>50</v>
      </c>
      <c r="P12" s="9"/>
      <c r="Q12" s="50"/>
    </row>
    <row r="13" s="4" customFormat="1" ht="72" customHeight="1" spans="1:17">
      <c r="A13" s="31">
        <v>8</v>
      </c>
      <c r="B13" s="44" t="s">
        <v>38</v>
      </c>
      <c r="C13" s="44" t="s">
        <v>51</v>
      </c>
      <c r="D13" s="44" t="s">
        <v>52</v>
      </c>
      <c r="E13" s="44" t="s">
        <v>53</v>
      </c>
      <c r="F13" s="44">
        <v>28.5</v>
      </c>
      <c r="G13" s="45">
        <f t="shared" si="0"/>
        <v>16815</v>
      </c>
      <c r="H13" s="44">
        <v>590</v>
      </c>
      <c r="I13" s="44">
        <v>19250</v>
      </c>
      <c r="J13" s="44">
        <v>675.44</v>
      </c>
      <c r="K13" s="46">
        <v>0.1448</v>
      </c>
      <c r="L13" s="47">
        <f t="shared" si="1"/>
        <v>17487.6</v>
      </c>
      <c r="M13" s="48">
        <f t="shared" si="2"/>
        <v>1762.4</v>
      </c>
      <c r="N13" s="48">
        <f t="shared" si="3"/>
        <v>1762.4</v>
      </c>
      <c r="O13" s="49" t="s">
        <v>54</v>
      </c>
      <c r="P13" s="9"/>
      <c r="Q13" s="50"/>
    </row>
    <row r="14" s="4" customFormat="1" ht="68" customHeight="1" spans="1:17">
      <c r="A14" s="31">
        <v>9</v>
      </c>
      <c r="B14" s="44" t="s">
        <v>38</v>
      </c>
      <c r="C14" s="44" t="s">
        <v>55</v>
      </c>
      <c r="D14" s="44" t="s">
        <v>56</v>
      </c>
      <c r="E14" s="44" t="s">
        <v>57</v>
      </c>
      <c r="F14" s="44">
        <v>48</v>
      </c>
      <c r="G14" s="45">
        <f t="shared" si="0"/>
        <v>27360</v>
      </c>
      <c r="H14" s="44">
        <v>570</v>
      </c>
      <c r="I14" s="44">
        <v>32904</v>
      </c>
      <c r="J14" s="44">
        <v>685.5</v>
      </c>
      <c r="K14" s="46">
        <v>0.2026</v>
      </c>
      <c r="L14" s="47">
        <f t="shared" si="1"/>
        <v>28454.4</v>
      </c>
      <c r="M14" s="48">
        <f t="shared" si="2"/>
        <v>4449.6</v>
      </c>
      <c r="N14" s="48">
        <f t="shared" si="3"/>
        <v>4449.6</v>
      </c>
      <c r="O14" s="49" t="s">
        <v>58</v>
      </c>
      <c r="P14" s="9"/>
      <c r="Q14" s="50"/>
    </row>
    <row r="15" s="4" customFormat="1" ht="67" customHeight="1" spans="1:17">
      <c r="A15" s="31">
        <v>10</v>
      </c>
      <c r="B15" s="44" t="s">
        <v>38</v>
      </c>
      <c r="C15" s="51" t="s">
        <v>59</v>
      </c>
      <c r="D15" s="51" t="s">
        <v>60</v>
      </c>
      <c r="E15" s="51" t="s">
        <v>61</v>
      </c>
      <c r="F15" s="51">
        <v>36</v>
      </c>
      <c r="G15" s="52">
        <f t="shared" si="0"/>
        <v>20700</v>
      </c>
      <c r="H15" s="51">
        <v>575</v>
      </c>
      <c r="I15" s="51">
        <v>23290</v>
      </c>
      <c r="J15" s="51">
        <v>646.94</v>
      </c>
      <c r="K15" s="53">
        <v>0.1251</v>
      </c>
      <c r="L15" s="47">
        <f t="shared" si="1"/>
        <v>21528</v>
      </c>
      <c r="M15" s="48">
        <f t="shared" si="2"/>
        <v>1762</v>
      </c>
      <c r="N15" s="48">
        <f t="shared" si="3"/>
        <v>1762</v>
      </c>
      <c r="O15" s="49" t="s">
        <v>62</v>
      </c>
      <c r="P15" s="9"/>
      <c r="Q15" s="50"/>
    </row>
    <row r="16" s="4" customFormat="1" ht="56.25" spans="1:17">
      <c r="A16" s="31">
        <v>11</v>
      </c>
      <c r="B16" s="44" t="s">
        <v>38</v>
      </c>
      <c r="C16" s="51" t="s">
        <v>63</v>
      </c>
      <c r="D16" s="51" t="s">
        <v>64</v>
      </c>
      <c r="E16" s="51" t="s">
        <v>65</v>
      </c>
      <c r="F16" s="51">
        <v>22</v>
      </c>
      <c r="G16" s="52">
        <f t="shared" si="0"/>
        <v>12980</v>
      </c>
      <c r="H16" s="51">
        <v>590</v>
      </c>
      <c r="I16" s="51">
        <v>13948</v>
      </c>
      <c r="J16" s="51">
        <v>634</v>
      </c>
      <c r="K16" s="53">
        <v>0.0746</v>
      </c>
      <c r="L16" s="47">
        <f t="shared" si="1"/>
        <v>13499.2</v>
      </c>
      <c r="M16" s="48">
        <f t="shared" si="2"/>
        <v>448.799999999999</v>
      </c>
      <c r="N16" s="48">
        <f t="shared" si="3"/>
        <v>448.799999999999</v>
      </c>
      <c r="O16" s="54" t="s">
        <v>66</v>
      </c>
      <c r="P16" s="9"/>
      <c r="Q16" s="50"/>
    </row>
    <row r="17" s="4" customFormat="1" ht="56.25" spans="1:17">
      <c r="A17" s="31">
        <v>12</v>
      </c>
      <c r="B17" s="44" t="s">
        <v>38</v>
      </c>
      <c r="C17" s="51" t="s">
        <v>67</v>
      </c>
      <c r="D17" s="51" t="s">
        <v>44</v>
      </c>
      <c r="E17" s="51" t="s">
        <v>68</v>
      </c>
      <c r="F17" s="51">
        <v>46.1</v>
      </c>
      <c r="G17" s="52">
        <f t="shared" si="0"/>
        <v>26277</v>
      </c>
      <c r="H17" s="51">
        <v>570</v>
      </c>
      <c r="I17" s="51">
        <v>29688</v>
      </c>
      <c r="J17" s="51">
        <v>643.99</v>
      </c>
      <c r="K17" s="53">
        <v>0.1298</v>
      </c>
      <c r="L17" s="47">
        <f t="shared" si="1"/>
        <v>27328.08</v>
      </c>
      <c r="M17" s="48">
        <f t="shared" si="2"/>
        <v>2359.92</v>
      </c>
      <c r="N17" s="48">
        <f t="shared" si="3"/>
        <v>2359.92</v>
      </c>
      <c r="O17" s="49" t="s">
        <v>69</v>
      </c>
      <c r="P17" s="9"/>
      <c r="Q17" s="50"/>
    </row>
    <row r="18" s="4" customFormat="1" ht="76" customHeight="1" spans="1:17">
      <c r="A18" s="31">
        <v>13</v>
      </c>
      <c r="B18" s="44" t="s">
        <v>38</v>
      </c>
      <c r="C18" s="51" t="s">
        <v>70</v>
      </c>
      <c r="D18" s="51" t="s">
        <v>71</v>
      </c>
      <c r="E18" s="51" t="s">
        <v>72</v>
      </c>
      <c r="F18" s="51">
        <v>32</v>
      </c>
      <c r="G18" s="52">
        <f t="shared" si="0"/>
        <v>18400</v>
      </c>
      <c r="H18" s="51">
        <v>575</v>
      </c>
      <c r="I18" s="51">
        <v>21336</v>
      </c>
      <c r="J18" s="51">
        <v>666.75</v>
      </c>
      <c r="K18" s="53">
        <v>0.1596</v>
      </c>
      <c r="L18" s="47">
        <f t="shared" si="1"/>
        <v>19136</v>
      </c>
      <c r="M18" s="48">
        <f t="shared" si="2"/>
        <v>2200</v>
      </c>
      <c r="N18" s="48">
        <f t="shared" si="3"/>
        <v>2200</v>
      </c>
      <c r="O18" s="49" t="s">
        <v>73</v>
      </c>
      <c r="P18" s="9"/>
      <c r="Q18" s="50"/>
    </row>
    <row r="19" s="4" customFormat="1" ht="76" customHeight="1" spans="1:17">
      <c r="A19" s="31">
        <v>14</v>
      </c>
      <c r="B19" s="44" t="s">
        <v>38</v>
      </c>
      <c r="C19" s="51" t="s">
        <v>74</v>
      </c>
      <c r="D19" s="51" t="s">
        <v>75</v>
      </c>
      <c r="E19" s="51" t="s">
        <v>76</v>
      </c>
      <c r="F19" s="51">
        <v>60</v>
      </c>
      <c r="G19" s="52">
        <f t="shared" si="0"/>
        <v>35760</v>
      </c>
      <c r="H19" s="51">
        <v>596</v>
      </c>
      <c r="I19" s="51">
        <v>38040</v>
      </c>
      <c r="J19" s="51">
        <v>634</v>
      </c>
      <c r="K19" s="53">
        <v>0.0638</v>
      </c>
      <c r="L19" s="47">
        <f t="shared" si="1"/>
        <v>37190.4</v>
      </c>
      <c r="M19" s="48">
        <f t="shared" si="2"/>
        <v>849.599999999999</v>
      </c>
      <c r="N19" s="48">
        <f t="shared" si="3"/>
        <v>849.599999999999</v>
      </c>
      <c r="O19" s="49" t="s">
        <v>77</v>
      </c>
      <c r="P19" s="9"/>
      <c r="Q19" s="50"/>
    </row>
    <row r="20" s="4" customFormat="1" ht="56.25" spans="1:17">
      <c r="A20" s="31">
        <v>15</v>
      </c>
      <c r="B20" s="44" t="s">
        <v>38</v>
      </c>
      <c r="C20" s="51" t="s">
        <v>78</v>
      </c>
      <c r="D20" s="51" t="s">
        <v>79</v>
      </c>
      <c r="E20" s="51" t="s">
        <v>80</v>
      </c>
      <c r="F20" s="51">
        <v>12</v>
      </c>
      <c r="G20" s="52">
        <f t="shared" si="0"/>
        <v>5400</v>
      </c>
      <c r="H20" s="51">
        <v>450</v>
      </c>
      <c r="I20" s="51">
        <v>7820</v>
      </c>
      <c r="J20" s="51">
        <v>651.67</v>
      </c>
      <c r="K20" s="53">
        <v>0.4481</v>
      </c>
      <c r="L20" s="47">
        <f t="shared" si="1"/>
        <v>5616</v>
      </c>
      <c r="M20" s="48">
        <f t="shared" si="2"/>
        <v>2204</v>
      </c>
      <c r="N20" s="48">
        <f t="shared" si="3"/>
        <v>2204</v>
      </c>
      <c r="O20" s="54" t="s">
        <v>81</v>
      </c>
      <c r="P20" s="9"/>
      <c r="Q20" s="50"/>
    </row>
    <row r="21" s="4" customFormat="1" ht="63" customHeight="1" spans="1:17">
      <c r="A21" s="31">
        <v>16</v>
      </c>
      <c r="B21" s="44" t="s">
        <v>38</v>
      </c>
      <c r="C21" s="51" t="s">
        <v>82</v>
      </c>
      <c r="D21" s="51" t="s">
        <v>83</v>
      </c>
      <c r="E21" s="51" t="s">
        <v>84</v>
      </c>
      <c r="F21" s="51">
        <v>62</v>
      </c>
      <c r="G21" s="52">
        <f t="shared" si="0"/>
        <v>36766</v>
      </c>
      <c r="H21" s="51">
        <v>593</v>
      </c>
      <c r="I21" s="51">
        <v>39590</v>
      </c>
      <c r="J21" s="51">
        <v>638.55</v>
      </c>
      <c r="K21" s="53">
        <v>0.0768</v>
      </c>
      <c r="L21" s="47">
        <f t="shared" si="1"/>
        <v>38236.64</v>
      </c>
      <c r="M21" s="48">
        <f t="shared" si="2"/>
        <v>1353.36</v>
      </c>
      <c r="N21" s="48">
        <f t="shared" si="3"/>
        <v>1353.36</v>
      </c>
      <c r="O21" s="49" t="s">
        <v>85</v>
      </c>
      <c r="P21" s="9"/>
      <c r="Q21" s="50"/>
    </row>
    <row r="22" s="4" customFormat="1" ht="64" customHeight="1" spans="1:17">
      <c r="A22" s="31">
        <v>17</v>
      </c>
      <c r="B22" s="44" t="s">
        <v>86</v>
      </c>
      <c r="C22" s="44" t="s">
        <v>87</v>
      </c>
      <c r="D22" s="67" t="s">
        <v>88</v>
      </c>
      <c r="E22" s="44" t="s">
        <v>89</v>
      </c>
      <c r="F22" s="44">
        <v>30</v>
      </c>
      <c r="G22" s="45">
        <f t="shared" si="0"/>
        <v>17100</v>
      </c>
      <c r="H22" s="44">
        <v>570</v>
      </c>
      <c r="I22" s="44">
        <v>31596</v>
      </c>
      <c r="J22" s="44">
        <v>1053.2</v>
      </c>
      <c r="K22" s="46">
        <v>0.8477</v>
      </c>
      <c r="L22" s="47">
        <f t="shared" si="1"/>
        <v>17784</v>
      </c>
      <c r="M22" s="48">
        <f t="shared" si="2"/>
        <v>13812</v>
      </c>
      <c r="N22" s="48">
        <f t="shared" si="3"/>
        <v>13812</v>
      </c>
      <c r="O22" s="55" t="s">
        <v>90</v>
      </c>
      <c r="P22" s="9"/>
      <c r="Q22" s="50"/>
    </row>
    <row r="23" s="4" customFormat="1" ht="106" customHeight="1" spans="1:17">
      <c r="A23" s="31">
        <v>18</v>
      </c>
      <c r="B23" s="44" t="s">
        <v>86</v>
      </c>
      <c r="C23" s="44" t="s">
        <v>91</v>
      </c>
      <c r="D23" s="44" t="s">
        <v>92</v>
      </c>
      <c r="E23" s="44" t="s">
        <v>93</v>
      </c>
      <c r="F23" s="44">
        <v>28</v>
      </c>
      <c r="G23" s="45">
        <f t="shared" si="0"/>
        <v>15820</v>
      </c>
      <c r="H23" s="44">
        <v>565</v>
      </c>
      <c r="I23" s="44">
        <v>26508</v>
      </c>
      <c r="J23" s="44">
        <v>946.71</v>
      </c>
      <c r="K23" s="46">
        <v>0.6756</v>
      </c>
      <c r="L23" s="47">
        <f t="shared" si="1"/>
        <v>16452.8</v>
      </c>
      <c r="M23" s="48">
        <f t="shared" si="2"/>
        <v>10055.2</v>
      </c>
      <c r="N23" s="48">
        <f t="shared" si="3"/>
        <v>10055.2</v>
      </c>
      <c r="O23" s="54" t="s">
        <v>94</v>
      </c>
      <c r="P23" s="9"/>
      <c r="Q23" s="50"/>
    </row>
    <row r="24" s="4" customFormat="1" ht="117" customHeight="1" spans="1:17">
      <c r="A24" s="31">
        <v>19</v>
      </c>
      <c r="B24" s="44" t="s">
        <v>95</v>
      </c>
      <c r="C24" s="44" t="s">
        <v>96</v>
      </c>
      <c r="D24" s="44" t="s">
        <v>97</v>
      </c>
      <c r="E24" s="44" t="s">
        <v>98</v>
      </c>
      <c r="F24" s="44">
        <v>27</v>
      </c>
      <c r="G24" s="45">
        <f t="shared" si="0"/>
        <v>15930</v>
      </c>
      <c r="H24" s="44">
        <v>590</v>
      </c>
      <c r="I24" s="44">
        <v>34296</v>
      </c>
      <c r="J24" s="44">
        <v>1270.22</v>
      </c>
      <c r="K24" s="46">
        <v>1.1529</v>
      </c>
      <c r="L24" s="47">
        <f t="shared" si="1"/>
        <v>16567.2</v>
      </c>
      <c r="M24" s="48">
        <f t="shared" si="2"/>
        <v>17728.8</v>
      </c>
      <c r="N24" s="48">
        <f t="shared" si="3"/>
        <v>17728.8</v>
      </c>
      <c r="O24" s="54" t="s">
        <v>99</v>
      </c>
      <c r="P24" s="9"/>
      <c r="Q24" s="50"/>
    </row>
    <row r="25" s="4" customFormat="1" ht="45" spans="1:17">
      <c r="A25" s="31">
        <v>20</v>
      </c>
      <c r="B25" s="44" t="s">
        <v>100</v>
      </c>
      <c r="C25" s="44" t="s">
        <v>101</v>
      </c>
      <c r="D25" s="44" t="s">
        <v>102</v>
      </c>
      <c r="E25" s="44" t="s">
        <v>103</v>
      </c>
      <c r="F25" s="44">
        <v>27</v>
      </c>
      <c r="G25" s="45">
        <f t="shared" si="0"/>
        <v>15120</v>
      </c>
      <c r="H25" s="44">
        <v>560</v>
      </c>
      <c r="I25" s="44">
        <v>25072</v>
      </c>
      <c r="J25" s="44">
        <v>928.59</v>
      </c>
      <c r="K25" s="46">
        <v>0.6582</v>
      </c>
      <c r="L25" s="47">
        <f t="shared" si="1"/>
        <v>15724.8</v>
      </c>
      <c r="M25" s="48">
        <f t="shared" si="2"/>
        <v>9347.2</v>
      </c>
      <c r="N25" s="48">
        <f t="shared" si="3"/>
        <v>9347.2</v>
      </c>
      <c r="O25" s="55" t="s">
        <v>104</v>
      </c>
      <c r="P25" s="9"/>
      <c r="Q25" s="50"/>
    </row>
    <row r="26" s="4" customFormat="1" ht="85" customHeight="1" spans="1:17">
      <c r="A26" s="31">
        <v>21</v>
      </c>
      <c r="B26" s="44" t="s">
        <v>105</v>
      </c>
      <c r="C26" s="44" t="s">
        <v>106</v>
      </c>
      <c r="D26" s="44" t="s">
        <v>107</v>
      </c>
      <c r="E26" s="44" t="s">
        <v>108</v>
      </c>
      <c r="F26" s="44">
        <v>40</v>
      </c>
      <c r="G26" s="45">
        <f t="shared" si="0"/>
        <v>24000</v>
      </c>
      <c r="H26" s="44">
        <v>600</v>
      </c>
      <c r="I26" s="44">
        <v>26900</v>
      </c>
      <c r="J26" s="44">
        <v>672.5</v>
      </c>
      <c r="K26" s="56">
        <v>0.1208</v>
      </c>
      <c r="L26" s="47">
        <f t="shared" si="1"/>
        <v>24960</v>
      </c>
      <c r="M26" s="48">
        <f t="shared" si="2"/>
        <v>1940</v>
      </c>
      <c r="N26" s="48">
        <f t="shared" si="3"/>
        <v>1940</v>
      </c>
      <c r="O26" s="54" t="s">
        <v>109</v>
      </c>
      <c r="P26" s="9"/>
      <c r="Q26" s="50"/>
    </row>
    <row r="27" s="5" customFormat="1" ht="66" customHeight="1" spans="1:17">
      <c r="A27" s="31">
        <v>22</v>
      </c>
      <c r="B27" s="44" t="s">
        <v>105</v>
      </c>
      <c r="C27" s="44" t="s">
        <v>110</v>
      </c>
      <c r="D27" s="44" t="s">
        <v>111</v>
      </c>
      <c r="E27" s="44" t="s">
        <v>112</v>
      </c>
      <c r="F27" s="44">
        <v>34.32</v>
      </c>
      <c r="G27" s="45">
        <f t="shared" si="0"/>
        <v>20592</v>
      </c>
      <c r="H27" s="44">
        <v>600</v>
      </c>
      <c r="I27" s="44">
        <v>21560</v>
      </c>
      <c r="J27" s="44">
        <v>628.21</v>
      </c>
      <c r="K27" s="56">
        <v>0.047</v>
      </c>
      <c r="L27" s="47">
        <f t="shared" si="1"/>
        <v>21415.68</v>
      </c>
      <c r="M27" s="48">
        <f t="shared" si="2"/>
        <v>144.32</v>
      </c>
      <c r="N27" s="48">
        <f t="shared" si="3"/>
        <v>144.32</v>
      </c>
      <c r="O27" s="54" t="s">
        <v>113</v>
      </c>
      <c r="P27" s="9"/>
      <c r="Q27" s="50"/>
    </row>
    <row r="28" s="6" customFormat="1" ht="66" customHeight="1" spans="1:17">
      <c r="A28" s="31">
        <v>23</v>
      </c>
      <c r="B28" s="44" t="s">
        <v>105</v>
      </c>
      <c r="C28" s="44" t="s">
        <v>114</v>
      </c>
      <c r="D28" s="44" t="s">
        <v>115</v>
      </c>
      <c r="E28" s="44" t="s">
        <v>116</v>
      </c>
      <c r="F28" s="44">
        <v>40.94</v>
      </c>
      <c r="G28" s="45">
        <f t="shared" si="0"/>
        <v>22517</v>
      </c>
      <c r="H28" s="44">
        <v>550</v>
      </c>
      <c r="I28" s="44">
        <v>23895</v>
      </c>
      <c r="J28" s="44">
        <v>583.66</v>
      </c>
      <c r="K28" s="56">
        <v>0.0612</v>
      </c>
      <c r="L28" s="47">
        <f t="shared" si="1"/>
        <v>23417.68</v>
      </c>
      <c r="M28" s="48">
        <f t="shared" si="2"/>
        <v>477.32</v>
      </c>
      <c r="N28" s="48">
        <f t="shared" si="3"/>
        <v>477.32</v>
      </c>
      <c r="O28" s="54" t="s">
        <v>117</v>
      </c>
      <c r="P28" s="9"/>
      <c r="Q28" s="50"/>
    </row>
    <row r="29" s="6" customFormat="1" ht="63" customHeight="1" spans="1:17">
      <c r="A29" s="31">
        <v>24</v>
      </c>
      <c r="B29" s="44" t="s">
        <v>105</v>
      </c>
      <c r="C29" s="44" t="s">
        <v>118</v>
      </c>
      <c r="D29" s="44" t="s">
        <v>111</v>
      </c>
      <c r="E29" s="44" t="s">
        <v>119</v>
      </c>
      <c r="F29" s="44">
        <v>40.17</v>
      </c>
      <c r="G29" s="45">
        <f t="shared" si="0"/>
        <v>20085</v>
      </c>
      <c r="H29" s="44">
        <v>500</v>
      </c>
      <c r="I29" s="44">
        <v>35538</v>
      </c>
      <c r="J29" s="44">
        <v>884.69</v>
      </c>
      <c r="K29" s="56">
        <v>0.7694</v>
      </c>
      <c r="L29" s="47">
        <f t="shared" si="1"/>
        <v>20888.4</v>
      </c>
      <c r="M29" s="48">
        <f t="shared" si="2"/>
        <v>14649.6</v>
      </c>
      <c r="N29" s="48">
        <f t="shared" si="3"/>
        <v>14649.6</v>
      </c>
      <c r="O29" s="54" t="s">
        <v>120</v>
      </c>
      <c r="P29" s="9"/>
      <c r="Q29" s="50"/>
    </row>
    <row r="30" s="6" customFormat="1" ht="61" customHeight="1" spans="1:17">
      <c r="A30" s="31">
        <v>25</v>
      </c>
      <c r="B30" s="44" t="s">
        <v>121</v>
      </c>
      <c r="C30" s="44" t="s">
        <v>122</v>
      </c>
      <c r="D30" s="44" t="s">
        <v>123</v>
      </c>
      <c r="E30" s="44" t="s">
        <v>124</v>
      </c>
      <c r="F30" s="44">
        <v>27</v>
      </c>
      <c r="G30" s="45">
        <f t="shared" si="0"/>
        <v>15697.8</v>
      </c>
      <c r="H30" s="44">
        <v>581.4</v>
      </c>
      <c r="I30" s="44">
        <v>18776</v>
      </c>
      <c r="J30" s="44">
        <v>695.41</v>
      </c>
      <c r="K30" s="46">
        <v>0.1961</v>
      </c>
      <c r="L30" s="47">
        <f t="shared" si="1"/>
        <v>16325.712</v>
      </c>
      <c r="M30" s="48">
        <f t="shared" si="2"/>
        <v>2450.288</v>
      </c>
      <c r="N30" s="48">
        <f t="shared" si="3"/>
        <v>2450.288</v>
      </c>
      <c r="O30" s="54" t="s">
        <v>125</v>
      </c>
      <c r="P30" s="9"/>
      <c r="Q30" s="50"/>
    </row>
    <row r="31" s="7" customFormat="1" ht="60" customHeight="1" spans="1:17">
      <c r="A31" s="31">
        <v>26</v>
      </c>
      <c r="B31" s="44" t="s">
        <v>126</v>
      </c>
      <c r="C31" s="44" t="s">
        <v>127</v>
      </c>
      <c r="D31" s="44" t="s">
        <v>44</v>
      </c>
      <c r="E31" s="44" t="s">
        <v>128</v>
      </c>
      <c r="F31" s="44">
        <v>10</v>
      </c>
      <c r="G31" s="45">
        <f t="shared" si="0"/>
        <v>5870</v>
      </c>
      <c r="H31" s="44">
        <v>587</v>
      </c>
      <c r="I31" s="44">
        <v>7048</v>
      </c>
      <c r="J31" s="44">
        <v>704.8</v>
      </c>
      <c r="K31" s="46">
        <v>0.207</v>
      </c>
      <c r="L31" s="47">
        <f t="shared" si="1"/>
        <v>6104.8</v>
      </c>
      <c r="M31" s="48">
        <f t="shared" si="2"/>
        <v>943.2</v>
      </c>
      <c r="N31" s="48">
        <f t="shared" si="3"/>
        <v>943.2</v>
      </c>
      <c r="O31" s="55" t="s">
        <v>129</v>
      </c>
      <c r="P31" s="9"/>
      <c r="Q31" s="50"/>
    </row>
    <row r="32" s="7" customFormat="1" ht="60" customHeight="1" spans="1:17">
      <c r="A32" s="31">
        <v>27</v>
      </c>
      <c r="B32" s="44" t="s">
        <v>126</v>
      </c>
      <c r="C32" s="44" t="s">
        <v>130</v>
      </c>
      <c r="D32" s="44" t="s">
        <v>131</v>
      </c>
      <c r="E32" s="44" t="s">
        <v>132</v>
      </c>
      <c r="F32" s="44">
        <v>106.5</v>
      </c>
      <c r="G32" s="45">
        <f t="shared" si="0"/>
        <v>62462.25</v>
      </c>
      <c r="H32" s="44">
        <v>586.5</v>
      </c>
      <c r="I32" s="44">
        <v>94890</v>
      </c>
      <c r="J32" s="44">
        <v>890.99</v>
      </c>
      <c r="K32" s="46">
        <v>0.5192</v>
      </c>
      <c r="L32" s="47">
        <f t="shared" si="1"/>
        <v>64960.74</v>
      </c>
      <c r="M32" s="48">
        <f t="shared" si="2"/>
        <v>29929.26</v>
      </c>
      <c r="N32" s="48">
        <f t="shared" si="3"/>
        <v>29929.26</v>
      </c>
      <c r="O32" s="54" t="s">
        <v>133</v>
      </c>
      <c r="P32" s="9"/>
      <c r="Q32" s="50"/>
    </row>
    <row r="33" s="7" customFormat="1" ht="60" customHeight="1" spans="1:17">
      <c r="A33" s="31">
        <v>28</v>
      </c>
      <c r="B33" s="44" t="s">
        <v>126</v>
      </c>
      <c r="C33" s="44" t="s">
        <v>134</v>
      </c>
      <c r="D33" s="44" t="s">
        <v>52</v>
      </c>
      <c r="E33" s="44" t="s">
        <v>135</v>
      </c>
      <c r="F33" s="44">
        <v>11</v>
      </c>
      <c r="G33" s="45">
        <f t="shared" si="0"/>
        <v>6339.3</v>
      </c>
      <c r="H33" s="44">
        <v>576.3</v>
      </c>
      <c r="I33" s="44">
        <v>10688</v>
      </c>
      <c r="J33" s="44">
        <v>971.64</v>
      </c>
      <c r="K33" s="46">
        <v>0.686</v>
      </c>
      <c r="L33" s="47">
        <f t="shared" si="1"/>
        <v>6592.872</v>
      </c>
      <c r="M33" s="48">
        <f t="shared" si="2"/>
        <v>4095.128</v>
      </c>
      <c r="N33" s="48">
        <f t="shared" si="3"/>
        <v>4095.128</v>
      </c>
      <c r="O33" s="55" t="s">
        <v>136</v>
      </c>
      <c r="P33" s="9"/>
      <c r="Q33" s="50"/>
    </row>
    <row r="34" s="7" customFormat="1" ht="60" customHeight="1" spans="1:17">
      <c r="A34" s="31">
        <v>29</v>
      </c>
      <c r="B34" s="44" t="s">
        <v>126</v>
      </c>
      <c r="C34" s="44" t="s">
        <v>137</v>
      </c>
      <c r="D34" s="44" t="s">
        <v>138</v>
      </c>
      <c r="E34" s="44" t="s">
        <v>139</v>
      </c>
      <c r="F34" s="44">
        <v>49.7</v>
      </c>
      <c r="G34" s="45">
        <f t="shared" si="0"/>
        <v>28388.64</v>
      </c>
      <c r="H34" s="44">
        <v>571.2</v>
      </c>
      <c r="I34" s="44">
        <v>31825</v>
      </c>
      <c r="J34" s="57">
        <v>640.34</v>
      </c>
      <c r="K34" s="46">
        <v>0.121</v>
      </c>
      <c r="L34" s="47">
        <f t="shared" si="1"/>
        <v>29524.1856</v>
      </c>
      <c r="M34" s="48">
        <f t="shared" si="2"/>
        <v>2300.8144</v>
      </c>
      <c r="N34" s="48">
        <f t="shared" si="3"/>
        <v>2300.8144</v>
      </c>
      <c r="O34" s="55" t="s">
        <v>140</v>
      </c>
      <c r="P34" s="9"/>
      <c r="Q34" s="50"/>
    </row>
    <row r="35" s="7" customFormat="1" ht="60" customHeight="1" spans="1:17">
      <c r="A35" s="31">
        <v>30</v>
      </c>
      <c r="B35" s="44" t="s">
        <v>126</v>
      </c>
      <c r="C35" s="44" t="s">
        <v>141</v>
      </c>
      <c r="D35" s="44" t="s">
        <v>142</v>
      </c>
      <c r="E35" s="44" t="s">
        <v>143</v>
      </c>
      <c r="F35" s="44">
        <v>95.5</v>
      </c>
      <c r="G35" s="45">
        <f t="shared" si="0"/>
        <v>54549.6</v>
      </c>
      <c r="H35" s="44">
        <v>571.2</v>
      </c>
      <c r="I35" s="44">
        <v>60396</v>
      </c>
      <c r="J35" s="57">
        <v>632.42</v>
      </c>
      <c r="K35" s="56">
        <v>0.1072</v>
      </c>
      <c r="L35" s="47">
        <f t="shared" si="1"/>
        <v>56731.584</v>
      </c>
      <c r="M35" s="48">
        <f t="shared" si="2"/>
        <v>3664.41599999999</v>
      </c>
      <c r="N35" s="48">
        <f t="shared" si="3"/>
        <v>3664.41599999999</v>
      </c>
      <c r="O35" s="55" t="s">
        <v>144</v>
      </c>
      <c r="P35" s="9"/>
      <c r="Q35" s="50"/>
    </row>
    <row r="36" s="7" customFormat="1" ht="60" customHeight="1" spans="1:17">
      <c r="A36" s="31">
        <v>31</v>
      </c>
      <c r="B36" s="44" t="s">
        <v>126</v>
      </c>
      <c r="C36" s="44" t="s">
        <v>145</v>
      </c>
      <c r="D36" s="44" t="s">
        <v>146</v>
      </c>
      <c r="E36" s="44" t="s">
        <v>147</v>
      </c>
      <c r="F36" s="44">
        <v>17.4</v>
      </c>
      <c r="G36" s="45">
        <f t="shared" si="0"/>
        <v>10205.1</v>
      </c>
      <c r="H36" s="44">
        <v>586.5</v>
      </c>
      <c r="I36" s="44">
        <v>11240</v>
      </c>
      <c r="J36" s="57">
        <v>645.98</v>
      </c>
      <c r="K36" s="56">
        <v>0.1014</v>
      </c>
      <c r="L36" s="47">
        <f t="shared" si="1"/>
        <v>10613.304</v>
      </c>
      <c r="M36" s="48">
        <f t="shared" si="2"/>
        <v>626.696000000002</v>
      </c>
      <c r="N36" s="48">
        <f t="shared" si="3"/>
        <v>626.696000000002</v>
      </c>
      <c r="O36" s="54" t="s">
        <v>148</v>
      </c>
      <c r="P36" s="9"/>
      <c r="Q36" s="50"/>
    </row>
    <row r="37" s="7" customFormat="1" ht="60" customHeight="1" spans="1:17">
      <c r="A37" s="31">
        <v>32</v>
      </c>
      <c r="B37" s="44" t="s">
        <v>149</v>
      </c>
      <c r="C37" s="44" t="s">
        <v>150</v>
      </c>
      <c r="D37" s="44" t="s">
        <v>151</v>
      </c>
      <c r="E37" s="44" t="s">
        <v>152</v>
      </c>
      <c r="F37" s="44">
        <v>177.2</v>
      </c>
      <c r="G37" s="45">
        <f t="shared" si="0"/>
        <v>104548</v>
      </c>
      <c r="H37" s="44">
        <v>590</v>
      </c>
      <c r="I37" s="44">
        <v>114308</v>
      </c>
      <c r="J37" s="57">
        <v>645.079006772009</v>
      </c>
      <c r="K37" s="56">
        <v>0.0934</v>
      </c>
      <c r="L37" s="47">
        <f t="shared" si="1"/>
        <v>108729.92</v>
      </c>
      <c r="M37" s="48">
        <f t="shared" si="2"/>
        <v>5578.08</v>
      </c>
      <c r="N37" s="48">
        <f t="shared" si="3"/>
        <v>5578.08</v>
      </c>
      <c r="O37" s="58" t="s">
        <v>153</v>
      </c>
      <c r="P37" s="9"/>
      <c r="Q37" s="50"/>
    </row>
    <row r="38" s="7" customFormat="1" ht="68" customHeight="1" spans="1:17">
      <c r="A38" s="31">
        <v>33</v>
      </c>
      <c r="B38" s="44" t="s">
        <v>149</v>
      </c>
      <c r="C38" s="44" t="s">
        <v>154</v>
      </c>
      <c r="D38" s="44" t="s">
        <v>155</v>
      </c>
      <c r="E38" s="44" t="s">
        <v>156</v>
      </c>
      <c r="F38" s="44">
        <v>68.1</v>
      </c>
      <c r="G38" s="45">
        <f t="shared" si="0"/>
        <v>40723.8</v>
      </c>
      <c r="H38" s="44">
        <v>598</v>
      </c>
      <c r="I38" s="44">
        <v>47216</v>
      </c>
      <c r="J38" s="57">
        <v>693.333333333333</v>
      </c>
      <c r="K38" s="56">
        <v>0.1594</v>
      </c>
      <c r="L38" s="47">
        <f t="shared" si="1"/>
        <v>42352.752</v>
      </c>
      <c r="M38" s="48">
        <f t="shared" si="2"/>
        <v>4863.248</v>
      </c>
      <c r="N38" s="48">
        <f t="shared" si="3"/>
        <v>4863.248</v>
      </c>
      <c r="O38" s="58" t="s">
        <v>157</v>
      </c>
      <c r="P38" s="9"/>
      <c r="Q38" s="50"/>
    </row>
    <row r="39" s="7" customFormat="1" ht="60" customHeight="1" spans="1:17">
      <c r="A39" s="31">
        <v>34</v>
      </c>
      <c r="B39" s="44" t="s">
        <v>149</v>
      </c>
      <c r="C39" s="44" t="s">
        <v>158</v>
      </c>
      <c r="D39" s="44" t="s">
        <v>159</v>
      </c>
      <c r="E39" s="44" t="s">
        <v>160</v>
      </c>
      <c r="F39" s="44">
        <v>7</v>
      </c>
      <c r="G39" s="45">
        <f t="shared" si="0"/>
        <v>3150</v>
      </c>
      <c r="H39" s="44">
        <v>450</v>
      </c>
      <c r="I39" s="44">
        <v>4640</v>
      </c>
      <c r="J39" s="57">
        <v>662.857142857143</v>
      </c>
      <c r="K39" s="56">
        <v>0.473</v>
      </c>
      <c r="L39" s="47">
        <f t="shared" si="1"/>
        <v>3276</v>
      </c>
      <c r="M39" s="48">
        <f t="shared" si="2"/>
        <v>1364</v>
      </c>
      <c r="N39" s="48">
        <f t="shared" si="3"/>
        <v>1364</v>
      </c>
      <c r="O39" s="58" t="s">
        <v>161</v>
      </c>
      <c r="P39" s="9"/>
      <c r="Q39" s="50"/>
    </row>
    <row r="40" s="7" customFormat="1" ht="60" customHeight="1" spans="1:17">
      <c r="A40" s="31">
        <v>35</v>
      </c>
      <c r="B40" s="44" t="s">
        <v>162</v>
      </c>
      <c r="C40" s="44" t="s">
        <v>163</v>
      </c>
      <c r="D40" s="44" t="s">
        <v>164</v>
      </c>
      <c r="E40" s="44" t="s">
        <v>165</v>
      </c>
      <c r="F40" s="44">
        <v>50</v>
      </c>
      <c r="G40" s="45">
        <f t="shared" si="0"/>
        <v>29000</v>
      </c>
      <c r="H40" s="44">
        <v>580</v>
      </c>
      <c r="I40" s="44">
        <v>32765</v>
      </c>
      <c r="J40" s="57">
        <v>655.3</v>
      </c>
      <c r="K40" s="56">
        <v>0.1298</v>
      </c>
      <c r="L40" s="47">
        <f t="shared" si="1"/>
        <v>30160</v>
      </c>
      <c r="M40" s="48">
        <f t="shared" si="2"/>
        <v>2605</v>
      </c>
      <c r="N40" s="48">
        <f t="shared" si="3"/>
        <v>2605</v>
      </c>
      <c r="O40" s="54" t="s">
        <v>166</v>
      </c>
      <c r="P40" s="9"/>
      <c r="Q40" s="50"/>
    </row>
    <row r="41" s="7" customFormat="1" ht="60" customHeight="1" spans="1:17">
      <c r="A41" s="31">
        <v>36</v>
      </c>
      <c r="B41" s="44" t="s">
        <v>162</v>
      </c>
      <c r="C41" s="44" t="s">
        <v>167</v>
      </c>
      <c r="D41" s="44" t="s">
        <v>168</v>
      </c>
      <c r="E41" s="44" t="s">
        <v>169</v>
      </c>
      <c r="F41" s="44">
        <v>83.2</v>
      </c>
      <c r="G41" s="45">
        <f t="shared" si="0"/>
        <v>47840</v>
      </c>
      <c r="H41" s="44">
        <v>575</v>
      </c>
      <c r="I41" s="44">
        <v>54519</v>
      </c>
      <c r="J41" s="44">
        <v>655.28</v>
      </c>
      <c r="K41" s="56">
        <v>0.1396</v>
      </c>
      <c r="L41" s="47">
        <f t="shared" si="1"/>
        <v>49753.6</v>
      </c>
      <c r="M41" s="48">
        <f t="shared" si="2"/>
        <v>4765.4</v>
      </c>
      <c r="N41" s="48">
        <f t="shared" si="3"/>
        <v>4765.4</v>
      </c>
      <c r="O41" s="54" t="s">
        <v>170</v>
      </c>
      <c r="P41" s="9"/>
      <c r="Q41" s="50"/>
    </row>
    <row r="42" s="7" customFormat="1" ht="60" customHeight="1" spans="1:17">
      <c r="A42" s="31">
        <v>37</v>
      </c>
      <c r="B42" s="44" t="s">
        <v>162</v>
      </c>
      <c r="C42" s="44" t="s">
        <v>171</v>
      </c>
      <c r="D42" s="44" t="s">
        <v>172</v>
      </c>
      <c r="E42" s="44" t="s">
        <v>173</v>
      </c>
      <c r="F42" s="44">
        <v>51.48</v>
      </c>
      <c r="G42" s="45">
        <f t="shared" si="0"/>
        <v>29858.4</v>
      </c>
      <c r="H42" s="44">
        <v>580</v>
      </c>
      <c r="I42" s="44">
        <v>33468</v>
      </c>
      <c r="J42" s="44">
        <v>650.12</v>
      </c>
      <c r="K42" s="56">
        <v>0.1209</v>
      </c>
      <c r="L42" s="47">
        <f t="shared" si="1"/>
        <v>31052.736</v>
      </c>
      <c r="M42" s="48">
        <f t="shared" si="2"/>
        <v>2415.264</v>
      </c>
      <c r="N42" s="48">
        <f t="shared" si="3"/>
        <v>2415.264</v>
      </c>
      <c r="O42" s="54" t="s">
        <v>174</v>
      </c>
      <c r="P42" s="9"/>
      <c r="Q42" s="50"/>
    </row>
    <row r="43" s="7" customFormat="1" ht="60" customHeight="1" spans="1:17">
      <c r="A43" s="31">
        <v>38</v>
      </c>
      <c r="B43" s="44" t="s">
        <v>162</v>
      </c>
      <c r="C43" s="44" t="s">
        <v>175</v>
      </c>
      <c r="D43" s="44" t="s">
        <v>176</v>
      </c>
      <c r="E43" s="44" t="s">
        <v>177</v>
      </c>
      <c r="F43" s="44">
        <v>17</v>
      </c>
      <c r="G43" s="45">
        <f t="shared" si="0"/>
        <v>9792</v>
      </c>
      <c r="H43" s="44">
        <v>576</v>
      </c>
      <c r="I43" s="44">
        <v>12224</v>
      </c>
      <c r="J43" s="44">
        <v>719.06</v>
      </c>
      <c r="K43" s="56">
        <v>0.2484</v>
      </c>
      <c r="L43" s="47">
        <f t="shared" si="1"/>
        <v>10183.68</v>
      </c>
      <c r="M43" s="48">
        <f t="shared" si="2"/>
        <v>2040.32</v>
      </c>
      <c r="N43" s="48">
        <f t="shared" si="3"/>
        <v>2040.32</v>
      </c>
      <c r="O43" s="54" t="s">
        <v>178</v>
      </c>
      <c r="P43" s="9"/>
      <c r="Q43" s="50"/>
    </row>
    <row r="44" s="7" customFormat="1" ht="60" customHeight="1" spans="1:17">
      <c r="A44" s="31">
        <v>39</v>
      </c>
      <c r="B44" s="44" t="s">
        <v>162</v>
      </c>
      <c r="C44" s="44" t="s">
        <v>179</v>
      </c>
      <c r="D44" s="44" t="s">
        <v>180</v>
      </c>
      <c r="E44" s="44" t="s">
        <v>181</v>
      </c>
      <c r="F44" s="44">
        <v>25</v>
      </c>
      <c r="G44" s="45">
        <f t="shared" si="0"/>
        <v>14500</v>
      </c>
      <c r="H44" s="44">
        <v>580</v>
      </c>
      <c r="I44" s="44">
        <v>19956</v>
      </c>
      <c r="J44" s="44">
        <v>798.24</v>
      </c>
      <c r="K44" s="56">
        <v>0.3763</v>
      </c>
      <c r="L44" s="47">
        <f t="shared" si="1"/>
        <v>15080</v>
      </c>
      <c r="M44" s="48">
        <f t="shared" si="2"/>
        <v>4876</v>
      </c>
      <c r="N44" s="48">
        <f t="shared" si="3"/>
        <v>4876</v>
      </c>
      <c r="O44" s="54" t="s">
        <v>182</v>
      </c>
      <c r="P44" s="9"/>
      <c r="Q44" s="50"/>
    </row>
    <row r="45" s="7" customFormat="1" ht="75" customHeight="1" spans="1:17">
      <c r="A45" s="31">
        <v>40</v>
      </c>
      <c r="B45" s="44" t="s">
        <v>162</v>
      </c>
      <c r="C45" s="44" t="s">
        <v>183</v>
      </c>
      <c r="D45" s="44" t="s">
        <v>184</v>
      </c>
      <c r="E45" s="44" t="s">
        <v>185</v>
      </c>
      <c r="F45" s="44">
        <v>25.06</v>
      </c>
      <c r="G45" s="45">
        <f t="shared" si="0"/>
        <v>14033.6</v>
      </c>
      <c r="H45" s="44">
        <v>560</v>
      </c>
      <c r="I45" s="44">
        <v>20672</v>
      </c>
      <c r="J45" s="44">
        <v>824.9</v>
      </c>
      <c r="K45" s="56">
        <v>0.473</v>
      </c>
      <c r="L45" s="47">
        <f t="shared" si="1"/>
        <v>14594.944</v>
      </c>
      <c r="M45" s="48">
        <f t="shared" si="2"/>
        <v>6077.056</v>
      </c>
      <c r="N45" s="48">
        <f t="shared" si="3"/>
        <v>6077.056</v>
      </c>
      <c r="O45" s="54" t="s">
        <v>186</v>
      </c>
      <c r="P45" s="9"/>
      <c r="Q45" s="50"/>
    </row>
    <row r="46" s="7" customFormat="1" ht="92" customHeight="1" spans="1:17">
      <c r="A46" s="31">
        <v>41</v>
      </c>
      <c r="B46" s="44" t="s">
        <v>162</v>
      </c>
      <c r="C46" s="44" t="s">
        <v>187</v>
      </c>
      <c r="D46" s="44" t="s">
        <v>188</v>
      </c>
      <c r="E46" s="44" t="s">
        <v>189</v>
      </c>
      <c r="F46" s="44">
        <v>43.47</v>
      </c>
      <c r="G46" s="45">
        <f t="shared" si="0"/>
        <v>24777.9</v>
      </c>
      <c r="H46" s="44">
        <v>570</v>
      </c>
      <c r="I46" s="44">
        <v>37576</v>
      </c>
      <c r="J46" s="44">
        <v>864.41</v>
      </c>
      <c r="K46" s="56">
        <v>0.5165</v>
      </c>
      <c r="L46" s="47">
        <f t="shared" si="1"/>
        <v>25769.016</v>
      </c>
      <c r="M46" s="48">
        <f t="shared" si="2"/>
        <v>11806.984</v>
      </c>
      <c r="N46" s="48">
        <f t="shared" si="3"/>
        <v>11806.984</v>
      </c>
      <c r="O46" s="54" t="s">
        <v>190</v>
      </c>
      <c r="P46" s="9"/>
      <c r="Q46" s="50"/>
    </row>
    <row r="47" s="7" customFormat="1" ht="60" customHeight="1" spans="1:17">
      <c r="A47" s="31">
        <v>42</v>
      </c>
      <c r="B47" s="44" t="s">
        <v>191</v>
      </c>
      <c r="C47" s="44" t="s">
        <v>192</v>
      </c>
      <c r="D47" s="44" t="s">
        <v>193</v>
      </c>
      <c r="E47" s="44" t="s">
        <v>194</v>
      </c>
      <c r="F47" s="44">
        <v>32</v>
      </c>
      <c r="G47" s="45">
        <f t="shared" si="0"/>
        <v>18880</v>
      </c>
      <c r="H47" s="44">
        <v>590</v>
      </c>
      <c r="I47" s="44">
        <v>20860</v>
      </c>
      <c r="J47" s="44">
        <v>651.88</v>
      </c>
      <c r="K47" s="56">
        <v>0.1049</v>
      </c>
      <c r="L47" s="47">
        <f t="shared" si="1"/>
        <v>19635.2</v>
      </c>
      <c r="M47" s="48">
        <f t="shared" si="2"/>
        <v>1224.8</v>
      </c>
      <c r="N47" s="48">
        <f t="shared" si="3"/>
        <v>1224.8</v>
      </c>
      <c r="O47" s="54" t="s">
        <v>195</v>
      </c>
      <c r="P47" s="9"/>
      <c r="Q47" s="50"/>
    </row>
    <row r="48" s="7" customFormat="1" ht="60" customHeight="1" spans="1:17">
      <c r="A48" s="31">
        <v>43</v>
      </c>
      <c r="B48" s="44" t="s">
        <v>191</v>
      </c>
      <c r="C48" s="44" t="s">
        <v>196</v>
      </c>
      <c r="D48" s="44" t="s">
        <v>197</v>
      </c>
      <c r="E48" s="44" t="s">
        <v>198</v>
      </c>
      <c r="F48" s="44">
        <v>32</v>
      </c>
      <c r="G48" s="45">
        <f t="shared" si="0"/>
        <v>18880</v>
      </c>
      <c r="H48" s="44">
        <v>590</v>
      </c>
      <c r="I48" s="44">
        <v>22436</v>
      </c>
      <c r="J48" s="44">
        <v>701.13</v>
      </c>
      <c r="K48" s="56">
        <v>0.1884</v>
      </c>
      <c r="L48" s="47">
        <f t="shared" si="1"/>
        <v>19635.2</v>
      </c>
      <c r="M48" s="48">
        <f t="shared" si="2"/>
        <v>2800.8</v>
      </c>
      <c r="N48" s="48">
        <f t="shared" si="3"/>
        <v>2800.8</v>
      </c>
      <c r="O48" s="54" t="s">
        <v>199</v>
      </c>
      <c r="P48" s="9"/>
      <c r="Q48" s="50"/>
    </row>
    <row r="49" s="7" customFormat="1" ht="60" customHeight="1" spans="1:17">
      <c r="A49" s="31">
        <v>44</v>
      </c>
      <c r="B49" s="44" t="s">
        <v>191</v>
      </c>
      <c r="C49" s="44" t="s">
        <v>200</v>
      </c>
      <c r="D49" s="44" t="s">
        <v>201</v>
      </c>
      <c r="E49" s="44" t="s">
        <v>202</v>
      </c>
      <c r="F49" s="44">
        <v>64</v>
      </c>
      <c r="G49" s="45">
        <f t="shared" si="0"/>
        <v>37760</v>
      </c>
      <c r="H49" s="44">
        <v>590</v>
      </c>
      <c r="I49" s="44">
        <v>46772</v>
      </c>
      <c r="J49" s="44">
        <v>730.81</v>
      </c>
      <c r="K49" s="56">
        <v>0.2387</v>
      </c>
      <c r="L49" s="47">
        <f t="shared" si="1"/>
        <v>39270.4</v>
      </c>
      <c r="M49" s="48">
        <f t="shared" si="2"/>
        <v>7501.6</v>
      </c>
      <c r="N49" s="48">
        <f t="shared" si="3"/>
        <v>7501.6</v>
      </c>
      <c r="O49" s="54" t="s">
        <v>203</v>
      </c>
      <c r="P49" s="9"/>
      <c r="Q49" s="50"/>
    </row>
    <row r="50" s="7" customFormat="1" ht="96" customHeight="1" spans="1:17">
      <c r="A50" s="31">
        <v>45</v>
      </c>
      <c r="B50" s="44" t="s">
        <v>191</v>
      </c>
      <c r="C50" s="44" t="s">
        <v>204</v>
      </c>
      <c r="D50" s="44" t="s">
        <v>205</v>
      </c>
      <c r="E50" s="44" t="s">
        <v>206</v>
      </c>
      <c r="F50" s="44">
        <v>64</v>
      </c>
      <c r="G50" s="45">
        <f t="shared" si="0"/>
        <v>37760</v>
      </c>
      <c r="H50" s="44">
        <v>590</v>
      </c>
      <c r="I50" s="44">
        <v>50644</v>
      </c>
      <c r="J50" s="44">
        <v>791.31</v>
      </c>
      <c r="K50" s="56">
        <v>0.3412</v>
      </c>
      <c r="L50" s="47">
        <f t="shared" si="1"/>
        <v>39270.4</v>
      </c>
      <c r="M50" s="48">
        <f t="shared" si="2"/>
        <v>11373.6</v>
      </c>
      <c r="N50" s="48">
        <f t="shared" si="3"/>
        <v>11373.6</v>
      </c>
      <c r="O50" s="54" t="s">
        <v>207</v>
      </c>
      <c r="P50" s="9"/>
      <c r="Q50" s="50"/>
    </row>
    <row r="51" s="7" customFormat="1" ht="60" customHeight="1" spans="1:17">
      <c r="A51" s="31">
        <v>46</v>
      </c>
      <c r="B51" s="44" t="s">
        <v>191</v>
      </c>
      <c r="C51" s="44" t="s">
        <v>208</v>
      </c>
      <c r="D51" s="44" t="s">
        <v>209</v>
      </c>
      <c r="E51" s="44" t="s">
        <v>210</v>
      </c>
      <c r="F51" s="44">
        <v>32</v>
      </c>
      <c r="G51" s="45">
        <f t="shared" si="0"/>
        <v>18880</v>
      </c>
      <c r="H51" s="44">
        <v>590</v>
      </c>
      <c r="I51" s="44">
        <v>29168</v>
      </c>
      <c r="J51" s="44">
        <v>911.5</v>
      </c>
      <c r="K51" s="56">
        <v>0.5449</v>
      </c>
      <c r="L51" s="47">
        <f t="shared" si="1"/>
        <v>19635.2</v>
      </c>
      <c r="M51" s="48">
        <f t="shared" si="2"/>
        <v>9532.8</v>
      </c>
      <c r="N51" s="48">
        <f t="shared" si="3"/>
        <v>9532.8</v>
      </c>
      <c r="O51" s="49" t="s">
        <v>211</v>
      </c>
      <c r="P51" s="9"/>
      <c r="Q51" s="50"/>
    </row>
    <row r="52" s="8" customFormat="1" ht="72" customHeight="1" spans="1:17">
      <c r="A52" s="31">
        <v>47</v>
      </c>
      <c r="B52" s="44" t="s">
        <v>191</v>
      </c>
      <c r="C52" s="44" t="s">
        <v>212</v>
      </c>
      <c r="D52" s="44" t="s">
        <v>201</v>
      </c>
      <c r="E52" s="44" t="s">
        <v>213</v>
      </c>
      <c r="F52" s="44">
        <v>22.35</v>
      </c>
      <c r="G52" s="45">
        <f t="shared" si="0"/>
        <v>13186.5</v>
      </c>
      <c r="H52" s="44">
        <v>590</v>
      </c>
      <c r="I52" s="44">
        <v>20500</v>
      </c>
      <c r="J52" s="44">
        <v>917.23</v>
      </c>
      <c r="K52" s="56">
        <v>0.5546</v>
      </c>
      <c r="L52" s="47">
        <f t="shared" si="1"/>
        <v>13713.96</v>
      </c>
      <c r="M52" s="48">
        <f t="shared" si="2"/>
        <v>6786.04</v>
      </c>
      <c r="N52" s="48">
        <f t="shared" si="3"/>
        <v>6786.04</v>
      </c>
      <c r="O52" s="49" t="s">
        <v>214</v>
      </c>
      <c r="P52" s="9"/>
      <c r="Q52" s="50"/>
    </row>
    <row r="53" s="8" customFormat="1" ht="72" customHeight="1" spans="1:17">
      <c r="A53" s="31">
        <v>48</v>
      </c>
      <c r="B53" s="44" t="s">
        <v>191</v>
      </c>
      <c r="C53" s="44" t="s">
        <v>215</v>
      </c>
      <c r="D53" s="44" t="s">
        <v>216</v>
      </c>
      <c r="E53" s="44" t="s">
        <v>217</v>
      </c>
      <c r="F53" s="44">
        <v>47.5</v>
      </c>
      <c r="G53" s="45">
        <f t="shared" si="0"/>
        <v>28025</v>
      </c>
      <c r="H53" s="44">
        <v>590</v>
      </c>
      <c r="I53" s="44">
        <v>31542</v>
      </c>
      <c r="J53" s="44">
        <v>664.04</v>
      </c>
      <c r="K53" s="56">
        <v>0.1255</v>
      </c>
      <c r="L53" s="47">
        <f t="shared" si="1"/>
        <v>29146</v>
      </c>
      <c r="M53" s="48">
        <f t="shared" si="2"/>
        <v>2396</v>
      </c>
      <c r="N53" s="48">
        <f t="shared" si="3"/>
        <v>2396</v>
      </c>
      <c r="O53" s="49" t="s">
        <v>218</v>
      </c>
      <c r="P53" s="9"/>
      <c r="Q53" s="50"/>
    </row>
    <row r="54" s="8" customFormat="1" ht="72" customHeight="1" spans="1:17">
      <c r="A54" s="31">
        <v>49</v>
      </c>
      <c r="B54" s="44" t="s">
        <v>191</v>
      </c>
      <c r="C54" s="44" t="s">
        <v>219</v>
      </c>
      <c r="D54" s="44" t="s">
        <v>52</v>
      </c>
      <c r="E54" s="44" t="s">
        <v>220</v>
      </c>
      <c r="F54" s="44">
        <v>32</v>
      </c>
      <c r="G54" s="45">
        <f t="shared" si="0"/>
        <v>18880</v>
      </c>
      <c r="H54" s="44">
        <v>590</v>
      </c>
      <c r="I54" s="44">
        <v>24752</v>
      </c>
      <c r="J54" s="44">
        <v>773.5</v>
      </c>
      <c r="K54" s="56">
        <v>0.311</v>
      </c>
      <c r="L54" s="47">
        <f t="shared" si="1"/>
        <v>19635.2</v>
      </c>
      <c r="M54" s="48">
        <f t="shared" si="2"/>
        <v>5116.8</v>
      </c>
      <c r="N54" s="48">
        <f t="shared" si="3"/>
        <v>5116.8</v>
      </c>
      <c r="O54" s="49" t="s">
        <v>221</v>
      </c>
      <c r="P54" s="9"/>
      <c r="Q54" s="50"/>
    </row>
    <row r="55" s="8" customFormat="1" ht="73" customHeight="1" spans="1:17">
      <c r="A55" s="31">
        <v>50</v>
      </c>
      <c r="B55" s="44" t="s">
        <v>191</v>
      </c>
      <c r="C55" s="44" t="s">
        <v>222</v>
      </c>
      <c r="D55" s="44" t="s">
        <v>223</v>
      </c>
      <c r="E55" s="44" t="s">
        <v>224</v>
      </c>
      <c r="F55" s="44">
        <v>32</v>
      </c>
      <c r="G55" s="45">
        <f t="shared" si="0"/>
        <v>18880</v>
      </c>
      <c r="H55" s="44">
        <v>590</v>
      </c>
      <c r="I55" s="44">
        <v>21940</v>
      </c>
      <c r="J55" s="44">
        <v>685.63</v>
      </c>
      <c r="K55" s="56">
        <v>0.1621</v>
      </c>
      <c r="L55" s="47">
        <f t="shared" si="1"/>
        <v>19635.2</v>
      </c>
      <c r="M55" s="48">
        <f t="shared" si="2"/>
        <v>2304.8</v>
      </c>
      <c r="N55" s="48">
        <f t="shared" si="3"/>
        <v>2304.8</v>
      </c>
      <c r="O55" s="54" t="s">
        <v>225</v>
      </c>
      <c r="P55" s="9"/>
      <c r="Q55" s="50"/>
    </row>
    <row r="56" s="7" customFormat="1" ht="60" customHeight="1" spans="1:17">
      <c r="A56" s="31">
        <v>51</v>
      </c>
      <c r="B56" s="44" t="s">
        <v>191</v>
      </c>
      <c r="C56" s="44" t="s">
        <v>226</v>
      </c>
      <c r="D56" s="44" t="s">
        <v>227</v>
      </c>
      <c r="E56" s="44" t="s">
        <v>228</v>
      </c>
      <c r="F56" s="44">
        <v>48.48</v>
      </c>
      <c r="G56" s="45">
        <f t="shared" si="0"/>
        <v>28603.2</v>
      </c>
      <c r="H56" s="44">
        <v>590</v>
      </c>
      <c r="I56" s="44">
        <v>39740</v>
      </c>
      <c r="J56" s="44">
        <v>819.72</v>
      </c>
      <c r="K56" s="56">
        <v>0.3894</v>
      </c>
      <c r="L56" s="47">
        <f t="shared" si="1"/>
        <v>29747.328</v>
      </c>
      <c r="M56" s="48">
        <f t="shared" si="2"/>
        <v>9992.672</v>
      </c>
      <c r="N56" s="48">
        <f t="shared" si="3"/>
        <v>9992.672</v>
      </c>
      <c r="O56" s="54" t="s">
        <v>229</v>
      </c>
      <c r="P56" s="9"/>
      <c r="Q56" s="50"/>
    </row>
    <row r="57" s="7" customFormat="1" ht="60" customHeight="1" spans="1:17">
      <c r="A57" s="31">
        <v>52</v>
      </c>
      <c r="B57" s="44" t="s">
        <v>191</v>
      </c>
      <c r="C57" s="44" t="s">
        <v>230</v>
      </c>
      <c r="D57" s="44" t="s">
        <v>231</v>
      </c>
      <c r="E57" s="44" t="s">
        <v>232</v>
      </c>
      <c r="F57" s="44">
        <v>76.14</v>
      </c>
      <c r="G57" s="45">
        <f t="shared" si="0"/>
        <v>44922.6</v>
      </c>
      <c r="H57" s="44">
        <v>590</v>
      </c>
      <c r="I57" s="44">
        <v>50312</v>
      </c>
      <c r="J57" s="44">
        <v>660.78</v>
      </c>
      <c r="K57" s="59">
        <v>0.12</v>
      </c>
      <c r="L57" s="47">
        <f t="shared" si="1"/>
        <v>46719.504</v>
      </c>
      <c r="M57" s="48">
        <f t="shared" si="2"/>
        <v>3592.496</v>
      </c>
      <c r="N57" s="48">
        <f t="shared" si="3"/>
        <v>3592.496</v>
      </c>
      <c r="O57" s="54" t="s">
        <v>233</v>
      </c>
      <c r="P57" s="9"/>
      <c r="Q57" s="50"/>
    </row>
    <row r="58" s="7" customFormat="1" ht="60" customHeight="1" spans="1:17">
      <c r="A58" s="31">
        <v>53</v>
      </c>
      <c r="B58" s="44" t="s">
        <v>191</v>
      </c>
      <c r="C58" s="44" t="s">
        <v>234</v>
      </c>
      <c r="D58" s="44" t="s">
        <v>235</v>
      </c>
      <c r="E58" s="44" t="s">
        <v>236</v>
      </c>
      <c r="F58" s="44">
        <v>60.29</v>
      </c>
      <c r="G58" s="45">
        <f t="shared" si="0"/>
        <v>35571.1</v>
      </c>
      <c r="H58" s="44">
        <v>590</v>
      </c>
      <c r="I58" s="44">
        <v>42774</v>
      </c>
      <c r="J58" s="44">
        <v>709.47</v>
      </c>
      <c r="K58" s="56">
        <v>0.2025</v>
      </c>
      <c r="L58" s="47">
        <f t="shared" si="1"/>
        <v>36993.944</v>
      </c>
      <c r="M58" s="48">
        <f t="shared" si="2"/>
        <v>5780.056</v>
      </c>
      <c r="N58" s="48">
        <f t="shared" si="3"/>
        <v>5780.056</v>
      </c>
      <c r="O58" s="54" t="s">
        <v>237</v>
      </c>
      <c r="P58" s="9"/>
      <c r="Q58" s="50"/>
    </row>
    <row r="59" s="7" customFormat="1" ht="60" customHeight="1" spans="1:17">
      <c r="A59" s="31">
        <v>54</v>
      </c>
      <c r="B59" s="44" t="s">
        <v>191</v>
      </c>
      <c r="C59" s="44" t="s">
        <v>238</v>
      </c>
      <c r="D59" s="44" t="s">
        <v>71</v>
      </c>
      <c r="E59" s="44" t="s">
        <v>239</v>
      </c>
      <c r="F59" s="44">
        <v>32</v>
      </c>
      <c r="G59" s="45">
        <f t="shared" si="0"/>
        <v>18880</v>
      </c>
      <c r="H59" s="44">
        <v>590</v>
      </c>
      <c r="I59" s="44">
        <v>20508</v>
      </c>
      <c r="J59" s="44">
        <v>640.88</v>
      </c>
      <c r="K59" s="56">
        <v>0.0862</v>
      </c>
      <c r="L59" s="47">
        <f t="shared" si="1"/>
        <v>19635.2</v>
      </c>
      <c r="M59" s="48">
        <f t="shared" si="2"/>
        <v>872.799999999999</v>
      </c>
      <c r="N59" s="48">
        <f t="shared" si="3"/>
        <v>872.799999999999</v>
      </c>
      <c r="O59" s="49" t="s">
        <v>240</v>
      </c>
      <c r="P59" s="9"/>
      <c r="Q59" s="50"/>
    </row>
    <row r="60" s="7" customFormat="1" ht="60" customHeight="1" spans="1:17">
      <c r="A60" s="31">
        <v>55</v>
      </c>
      <c r="B60" s="44" t="s">
        <v>191</v>
      </c>
      <c r="C60" s="44" t="s">
        <v>241</v>
      </c>
      <c r="D60" s="44" t="s">
        <v>242</v>
      </c>
      <c r="E60" s="44" t="s">
        <v>243</v>
      </c>
      <c r="F60" s="44">
        <v>31.08</v>
      </c>
      <c r="G60" s="45">
        <f t="shared" si="0"/>
        <v>18337.2</v>
      </c>
      <c r="H60" s="44">
        <v>590</v>
      </c>
      <c r="I60" s="44">
        <v>21835</v>
      </c>
      <c r="J60" s="44">
        <v>702.54</v>
      </c>
      <c r="K60" s="56">
        <v>0.1907</v>
      </c>
      <c r="L60" s="47">
        <f t="shared" si="1"/>
        <v>19070.688</v>
      </c>
      <c r="M60" s="48">
        <f t="shared" si="2"/>
        <v>2764.312</v>
      </c>
      <c r="N60" s="48">
        <f t="shared" si="3"/>
        <v>2764.312</v>
      </c>
      <c r="O60" s="49" t="s">
        <v>244</v>
      </c>
      <c r="P60" s="9"/>
      <c r="Q60" s="50"/>
    </row>
    <row r="61" s="7" customFormat="1" ht="60" customHeight="1" spans="1:17">
      <c r="A61" s="31">
        <v>56</v>
      </c>
      <c r="B61" s="60" t="s">
        <v>245</v>
      </c>
      <c r="C61" s="44" t="s">
        <v>246</v>
      </c>
      <c r="D61" s="44" t="s">
        <v>247</v>
      </c>
      <c r="E61" s="44" t="s">
        <v>248</v>
      </c>
      <c r="F61" s="44">
        <v>80</v>
      </c>
      <c r="G61" s="45">
        <f t="shared" si="0"/>
        <v>44000</v>
      </c>
      <c r="H61" s="44">
        <v>550</v>
      </c>
      <c r="I61" s="44">
        <v>47740</v>
      </c>
      <c r="J61" s="44">
        <v>596.75</v>
      </c>
      <c r="K61" s="56">
        <v>0.085</v>
      </c>
      <c r="L61" s="47">
        <f t="shared" si="1"/>
        <v>45760</v>
      </c>
      <c r="M61" s="48">
        <f t="shared" si="2"/>
        <v>1980</v>
      </c>
      <c r="N61" s="48">
        <f t="shared" si="3"/>
        <v>1980</v>
      </c>
      <c r="O61" s="54" t="s">
        <v>249</v>
      </c>
      <c r="P61" s="9"/>
      <c r="Q61" s="50"/>
    </row>
    <row r="62" s="7" customFormat="1" ht="90" customHeight="1" spans="1:17">
      <c r="A62" s="31">
        <v>57</v>
      </c>
      <c r="B62" s="60" t="s">
        <v>245</v>
      </c>
      <c r="C62" s="44" t="s">
        <v>250</v>
      </c>
      <c r="D62" s="44" t="s">
        <v>251</v>
      </c>
      <c r="E62" s="44" t="s">
        <v>252</v>
      </c>
      <c r="F62" s="44">
        <v>71.9</v>
      </c>
      <c r="G62" s="45">
        <f t="shared" si="0"/>
        <v>35950</v>
      </c>
      <c r="H62" s="44">
        <v>500</v>
      </c>
      <c r="I62" s="44">
        <v>38308</v>
      </c>
      <c r="J62" s="44">
        <v>532.8</v>
      </c>
      <c r="K62" s="56">
        <v>0.0656</v>
      </c>
      <c r="L62" s="47">
        <f t="shared" si="1"/>
        <v>37388</v>
      </c>
      <c r="M62" s="48">
        <f t="shared" si="2"/>
        <v>920</v>
      </c>
      <c r="N62" s="48">
        <f t="shared" si="3"/>
        <v>920</v>
      </c>
      <c r="O62" s="54" t="s">
        <v>253</v>
      </c>
      <c r="P62" s="9"/>
      <c r="Q62" s="50"/>
    </row>
    <row r="63" s="7" customFormat="1" ht="69" customHeight="1" spans="1:17">
      <c r="A63" s="31">
        <v>58</v>
      </c>
      <c r="B63" s="60" t="s">
        <v>245</v>
      </c>
      <c r="C63" s="44" t="s">
        <v>254</v>
      </c>
      <c r="D63" s="44" t="s">
        <v>255</v>
      </c>
      <c r="E63" s="44" t="s">
        <v>256</v>
      </c>
      <c r="F63" s="44">
        <v>30.5</v>
      </c>
      <c r="G63" s="45">
        <f t="shared" si="0"/>
        <v>16775</v>
      </c>
      <c r="H63" s="44">
        <v>550</v>
      </c>
      <c r="I63" s="44">
        <v>20633</v>
      </c>
      <c r="J63" s="44">
        <v>676.49</v>
      </c>
      <c r="K63" s="59">
        <v>0.23</v>
      </c>
      <c r="L63" s="47">
        <f t="shared" si="1"/>
        <v>17446</v>
      </c>
      <c r="M63" s="48">
        <f t="shared" si="2"/>
        <v>3187</v>
      </c>
      <c r="N63" s="48">
        <f t="shared" si="3"/>
        <v>3187</v>
      </c>
      <c r="O63" s="54" t="s">
        <v>257</v>
      </c>
      <c r="P63" s="9"/>
      <c r="Q63" s="50"/>
    </row>
    <row r="64" s="7" customFormat="1" ht="80" customHeight="1" spans="1:17">
      <c r="A64" s="31">
        <v>59</v>
      </c>
      <c r="B64" s="60" t="s">
        <v>245</v>
      </c>
      <c r="C64" s="44" t="s">
        <v>258</v>
      </c>
      <c r="D64" s="44" t="s">
        <v>259</v>
      </c>
      <c r="E64" s="44" t="s">
        <v>260</v>
      </c>
      <c r="F64" s="44">
        <v>47</v>
      </c>
      <c r="G64" s="45">
        <f t="shared" si="0"/>
        <v>23500</v>
      </c>
      <c r="H64" s="44">
        <v>500</v>
      </c>
      <c r="I64" s="44">
        <v>25050</v>
      </c>
      <c r="J64" s="44">
        <v>532.98</v>
      </c>
      <c r="K64" s="56">
        <v>0.066</v>
      </c>
      <c r="L64" s="47">
        <f t="shared" si="1"/>
        <v>24440</v>
      </c>
      <c r="M64" s="48">
        <f t="shared" si="2"/>
        <v>610</v>
      </c>
      <c r="N64" s="48">
        <f t="shared" si="3"/>
        <v>610</v>
      </c>
      <c r="O64" s="54" t="s">
        <v>261</v>
      </c>
      <c r="P64" s="9"/>
      <c r="Q64" s="50"/>
    </row>
    <row r="65" s="7" customFormat="1" ht="81" customHeight="1" spans="1:17">
      <c r="A65" s="31">
        <v>60</v>
      </c>
      <c r="B65" s="60" t="s">
        <v>245</v>
      </c>
      <c r="C65" s="44" t="s">
        <v>262</v>
      </c>
      <c r="D65" s="44" t="s">
        <v>263</v>
      </c>
      <c r="E65" s="44" t="s">
        <v>260</v>
      </c>
      <c r="F65" s="44">
        <v>170</v>
      </c>
      <c r="G65" s="45">
        <f t="shared" si="0"/>
        <v>85000</v>
      </c>
      <c r="H65" s="44">
        <v>500</v>
      </c>
      <c r="I65" s="44">
        <v>98416</v>
      </c>
      <c r="J65" s="44">
        <v>578.92</v>
      </c>
      <c r="K65" s="56">
        <v>0.1578</v>
      </c>
      <c r="L65" s="47">
        <f t="shared" si="1"/>
        <v>88400</v>
      </c>
      <c r="M65" s="48">
        <f t="shared" si="2"/>
        <v>10016</v>
      </c>
      <c r="N65" s="48">
        <f t="shared" si="3"/>
        <v>10016</v>
      </c>
      <c r="O65" s="54" t="s">
        <v>264</v>
      </c>
      <c r="P65" s="9"/>
      <c r="Q65" s="50"/>
    </row>
    <row r="66" s="4" customFormat="1" ht="73" customHeight="1" spans="1:17">
      <c r="A66" s="31">
        <v>61</v>
      </c>
      <c r="B66" s="60" t="s">
        <v>245</v>
      </c>
      <c r="C66" s="44" t="s">
        <v>265</v>
      </c>
      <c r="D66" s="44" t="s">
        <v>266</v>
      </c>
      <c r="E66" s="44" t="s">
        <v>267</v>
      </c>
      <c r="F66" s="44">
        <v>60</v>
      </c>
      <c r="G66" s="45">
        <f t="shared" si="0"/>
        <v>35400</v>
      </c>
      <c r="H66" s="44">
        <v>590</v>
      </c>
      <c r="I66" s="44">
        <v>37254</v>
      </c>
      <c r="J66" s="44">
        <v>620.9</v>
      </c>
      <c r="K66" s="56">
        <v>0.0524</v>
      </c>
      <c r="L66" s="47">
        <f t="shared" si="1"/>
        <v>36816</v>
      </c>
      <c r="M66" s="48">
        <f t="shared" si="2"/>
        <v>438</v>
      </c>
      <c r="N66" s="48">
        <f t="shared" si="3"/>
        <v>438</v>
      </c>
      <c r="O66" s="54" t="s">
        <v>268</v>
      </c>
      <c r="P66" s="9"/>
      <c r="Q66" s="50"/>
    </row>
    <row r="67" s="4" customFormat="1" ht="72" customHeight="1" spans="1:17">
      <c r="A67" s="31">
        <v>62</v>
      </c>
      <c r="B67" s="60" t="s">
        <v>245</v>
      </c>
      <c r="C67" s="44" t="s">
        <v>269</v>
      </c>
      <c r="D67" s="44" t="s">
        <v>270</v>
      </c>
      <c r="E67" s="44" t="s">
        <v>271</v>
      </c>
      <c r="F67" s="44">
        <v>73.2</v>
      </c>
      <c r="G67" s="45">
        <f t="shared" si="0"/>
        <v>36600</v>
      </c>
      <c r="H67" s="44">
        <v>500</v>
      </c>
      <c r="I67" s="44">
        <v>38476</v>
      </c>
      <c r="J67" s="44">
        <v>525.63</v>
      </c>
      <c r="K67" s="56">
        <v>0.0513</v>
      </c>
      <c r="L67" s="47">
        <f t="shared" si="1"/>
        <v>38064</v>
      </c>
      <c r="M67" s="48">
        <f t="shared" si="2"/>
        <v>412</v>
      </c>
      <c r="N67" s="48">
        <f t="shared" si="3"/>
        <v>412</v>
      </c>
      <c r="O67" s="54" t="s">
        <v>272</v>
      </c>
      <c r="P67" s="9"/>
      <c r="Q67" s="50"/>
    </row>
    <row r="68" s="4" customFormat="1" ht="71" customHeight="1" spans="1:17">
      <c r="A68" s="31">
        <v>63</v>
      </c>
      <c r="B68" s="60" t="s">
        <v>245</v>
      </c>
      <c r="C68" s="44" t="s">
        <v>273</v>
      </c>
      <c r="D68" s="44" t="s">
        <v>274</v>
      </c>
      <c r="E68" s="44" t="s">
        <v>275</v>
      </c>
      <c r="F68" s="44">
        <v>75.4</v>
      </c>
      <c r="G68" s="45">
        <f t="shared" si="0"/>
        <v>41470</v>
      </c>
      <c r="H68" s="44">
        <v>550</v>
      </c>
      <c r="I68" s="44">
        <v>45136</v>
      </c>
      <c r="J68" s="44">
        <v>598.62</v>
      </c>
      <c r="K68" s="56">
        <v>0.0884</v>
      </c>
      <c r="L68" s="47">
        <f t="shared" si="1"/>
        <v>43128.8</v>
      </c>
      <c r="M68" s="48">
        <f t="shared" si="2"/>
        <v>2007.2</v>
      </c>
      <c r="N68" s="48">
        <f t="shared" si="3"/>
        <v>2007.2</v>
      </c>
      <c r="O68" s="54" t="s">
        <v>276</v>
      </c>
      <c r="P68" s="9"/>
      <c r="Q68" s="50"/>
    </row>
    <row r="69" s="4" customFormat="1" ht="71" customHeight="1" spans="1:17">
      <c r="A69" s="31">
        <v>64</v>
      </c>
      <c r="B69" s="60" t="s">
        <v>245</v>
      </c>
      <c r="C69" s="44" t="s">
        <v>277</v>
      </c>
      <c r="D69" s="44" t="s">
        <v>242</v>
      </c>
      <c r="E69" s="44" t="s">
        <v>278</v>
      </c>
      <c r="F69" s="44">
        <v>24</v>
      </c>
      <c r="G69" s="45">
        <f t="shared" si="0"/>
        <v>10800</v>
      </c>
      <c r="H69" s="44">
        <v>450</v>
      </c>
      <c r="I69" s="44">
        <v>11372</v>
      </c>
      <c r="J69" s="44">
        <v>473.83</v>
      </c>
      <c r="K69" s="56">
        <v>0.053</v>
      </c>
      <c r="L69" s="47">
        <f t="shared" si="1"/>
        <v>11232</v>
      </c>
      <c r="M69" s="48">
        <f t="shared" si="2"/>
        <v>140</v>
      </c>
      <c r="N69" s="48">
        <f t="shared" si="3"/>
        <v>140</v>
      </c>
      <c r="O69" s="54" t="s">
        <v>279</v>
      </c>
      <c r="P69" s="9"/>
      <c r="Q69" s="50"/>
    </row>
    <row r="70" s="4" customFormat="1" ht="78" customHeight="1" spans="1:17">
      <c r="A70" s="31">
        <v>65</v>
      </c>
      <c r="B70" s="60" t="s">
        <v>245</v>
      </c>
      <c r="C70" s="44" t="s">
        <v>280</v>
      </c>
      <c r="D70" s="44" t="s">
        <v>209</v>
      </c>
      <c r="E70" s="44" t="s">
        <v>281</v>
      </c>
      <c r="F70" s="44">
        <v>53.8</v>
      </c>
      <c r="G70" s="45">
        <f t="shared" si="0"/>
        <v>29590</v>
      </c>
      <c r="H70" s="44">
        <v>550</v>
      </c>
      <c r="I70" s="44">
        <v>31332</v>
      </c>
      <c r="J70" s="44">
        <v>582.38</v>
      </c>
      <c r="K70" s="56">
        <v>0.0589</v>
      </c>
      <c r="L70" s="47">
        <f t="shared" si="1"/>
        <v>30773.6</v>
      </c>
      <c r="M70" s="48">
        <f t="shared" si="2"/>
        <v>558.399999999998</v>
      </c>
      <c r="N70" s="48">
        <f t="shared" si="3"/>
        <v>558.399999999998</v>
      </c>
      <c r="O70" s="54" t="s">
        <v>282</v>
      </c>
      <c r="P70" s="9"/>
      <c r="Q70" s="50"/>
    </row>
    <row r="71" s="4" customFormat="1" ht="72" customHeight="1" spans="1:17">
      <c r="A71" s="31">
        <v>66</v>
      </c>
      <c r="B71" s="60" t="s">
        <v>245</v>
      </c>
      <c r="C71" s="44" t="s">
        <v>283</v>
      </c>
      <c r="D71" s="44" t="s">
        <v>284</v>
      </c>
      <c r="E71" s="44" t="s">
        <v>285</v>
      </c>
      <c r="F71" s="44">
        <v>32.1</v>
      </c>
      <c r="G71" s="45">
        <f t="shared" si="0"/>
        <v>17655</v>
      </c>
      <c r="H71" s="44">
        <v>550</v>
      </c>
      <c r="I71" s="44">
        <v>24040</v>
      </c>
      <c r="J71" s="44">
        <v>748.91</v>
      </c>
      <c r="K71" s="56">
        <v>0.3617</v>
      </c>
      <c r="L71" s="47">
        <f t="shared" si="1"/>
        <v>18361.2</v>
      </c>
      <c r="M71" s="48">
        <f t="shared" si="2"/>
        <v>5678.8</v>
      </c>
      <c r="N71" s="48">
        <f t="shared" si="3"/>
        <v>5678.8</v>
      </c>
      <c r="O71" s="54" t="s">
        <v>286</v>
      </c>
      <c r="P71" s="9"/>
      <c r="Q71" s="50"/>
    </row>
    <row r="72" s="4" customFormat="1" ht="78" customHeight="1" spans="1:17">
      <c r="A72" s="31">
        <v>67</v>
      </c>
      <c r="B72" s="60" t="s">
        <v>245</v>
      </c>
      <c r="C72" s="44" t="s">
        <v>287</v>
      </c>
      <c r="D72" s="44" t="s">
        <v>242</v>
      </c>
      <c r="E72" s="44" t="s">
        <v>288</v>
      </c>
      <c r="F72" s="44">
        <v>50</v>
      </c>
      <c r="G72" s="45">
        <f t="shared" si="0"/>
        <v>27500</v>
      </c>
      <c r="H72" s="44">
        <v>550</v>
      </c>
      <c r="I72" s="44">
        <v>32476</v>
      </c>
      <c r="J72" s="44">
        <v>649.52</v>
      </c>
      <c r="K72" s="56">
        <v>0.1809</v>
      </c>
      <c r="L72" s="47">
        <f t="shared" si="1"/>
        <v>28600</v>
      </c>
      <c r="M72" s="48">
        <f t="shared" si="2"/>
        <v>3876</v>
      </c>
      <c r="N72" s="48">
        <f t="shared" si="3"/>
        <v>3876</v>
      </c>
      <c r="O72" s="54" t="s">
        <v>289</v>
      </c>
      <c r="P72" s="9"/>
      <c r="Q72" s="50"/>
    </row>
    <row r="73" s="4" customFormat="1" ht="74" customHeight="1" spans="1:17">
      <c r="A73" s="31">
        <v>68</v>
      </c>
      <c r="B73" s="60" t="s">
        <v>245</v>
      </c>
      <c r="C73" s="44" t="s">
        <v>290</v>
      </c>
      <c r="D73" s="44" t="s">
        <v>291</v>
      </c>
      <c r="E73" s="44" t="s">
        <v>292</v>
      </c>
      <c r="F73" s="44">
        <v>81.4</v>
      </c>
      <c r="G73" s="45">
        <f t="shared" si="0"/>
        <v>47212</v>
      </c>
      <c r="H73" s="44">
        <v>580</v>
      </c>
      <c r="I73" s="44">
        <v>55512</v>
      </c>
      <c r="J73" s="44">
        <v>681.97</v>
      </c>
      <c r="K73" s="56">
        <v>0.1758</v>
      </c>
      <c r="L73" s="47">
        <f t="shared" si="1"/>
        <v>49100.48</v>
      </c>
      <c r="M73" s="48">
        <f t="shared" si="2"/>
        <v>6411.52</v>
      </c>
      <c r="N73" s="48">
        <f t="shared" si="3"/>
        <v>6411.52</v>
      </c>
      <c r="O73" s="54" t="s">
        <v>293</v>
      </c>
      <c r="P73" s="9"/>
      <c r="Q73" s="50"/>
    </row>
    <row r="74" s="4" customFormat="1" ht="69" customHeight="1" spans="1:17">
      <c r="A74" s="31">
        <v>69</v>
      </c>
      <c r="B74" s="60" t="s">
        <v>245</v>
      </c>
      <c r="C74" s="44" t="s">
        <v>294</v>
      </c>
      <c r="D74" s="44" t="s">
        <v>295</v>
      </c>
      <c r="E74" s="44" t="s">
        <v>296</v>
      </c>
      <c r="F74" s="44">
        <v>77</v>
      </c>
      <c r="G74" s="45">
        <f>H74*F74</f>
        <v>36960</v>
      </c>
      <c r="H74" s="44">
        <v>480</v>
      </c>
      <c r="I74" s="44">
        <v>40112</v>
      </c>
      <c r="J74" s="44">
        <v>520.94</v>
      </c>
      <c r="K74" s="56">
        <v>0.0853</v>
      </c>
      <c r="L74" s="47">
        <f t="shared" ref="L74:L83" si="4">F74*H74*1.04</f>
        <v>38438.4</v>
      </c>
      <c r="M74" s="48">
        <f t="shared" ref="M74:M83" si="5">I74-L74</f>
        <v>1673.6</v>
      </c>
      <c r="N74" s="48">
        <f>I74-L74</f>
        <v>1673.6</v>
      </c>
      <c r="O74" s="54" t="s">
        <v>297</v>
      </c>
      <c r="P74" s="9"/>
      <c r="Q74" s="50"/>
    </row>
    <row r="75" s="9" customFormat="1" ht="172" customHeight="1" spans="1:17">
      <c r="A75" s="31">
        <v>70</v>
      </c>
      <c r="B75" s="32" t="s">
        <v>298</v>
      </c>
      <c r="C75" s="32" t="s">
        <v>299</v>
      </c>
      <c r="D75" s="32" t="s">
        <v>300</v>
      </c>
      <c r="E75" s="32" t="str">
        <f>VLOOKUP(D75,[1]Sheet1!$E:$F,2,FALSE)</f>
        <v>137****2623</v>
      </c>
      <c r="F75" s="61">
        <v>33.2</v>
      </c>
      <c r="G75" s="61">
        <v>18260</v>
      </c>
      <c r="H75" s="61">
        <v>550</v>
      </c>
      <c r="I75" s="32">
        <v>24300</v>
      </c>
      <c r="J75" s="62">
        <v>731.927710843373</v>
      </c>
      <c r="K75" s="63">
        <v>0.330777656078861</v>
      </c>
      <c r="L75" s="35">
        <f t="shared" si="4"/>
        <v>18990.4</v>
      </c>
      <c r="M75" s="35">
        <f t="shared" si="5"/>
        <v>5309.6</v>
      </c>
      <c r="N75" s="35">
        <f t="shared" ref="N75:N83" si="6">M75</f>
        <v>5309.6</v>
      </c>
      <c r="O75" s="64" t="s">
        <v>301</v>
      </c>
      <c r="P75" s="9"/>
      <c r="Q75" s="50"/>
    </row>
    <row r="76" s="9" customFormat="1" ht="87" customHeight="1" spans="1:17">
      <c r="A76" s="31">
        <v>71</v>
      </c>
      <c r="B76" s="32" t="s">
        <v>298</v>
      </c>
      <c r="C76" s="32" t="s">
        <v>302</v>
      </c>
      <c r="D76" s="32" t="s">
        <v>303</v>
      </c>
      <c r="E76" s="32" t="str">
        <f>VLOOKUP(D76,[1]Sheet1!$E:$F,2,FALSE)</f>
        <v>136****3807</v>
      </c>
      <c r="F76" s="61">
        <v>26</v>
      </c>
      <c r="G76" s="61">
        <v>13000</v>
      </c>
      <c r="H76" s="61">
        <v>500</v>
      </c>
      <c r="I76" s="32">
        <v>14832</v>
      </c>
      <c r="J76" s="62">
        <v>570.461538461538</v>
      </c>
      <c r="K76" s="63">
        <v>0.140923076923077</v>
      </c>
      <c r="L76" s="35">
        <f t="shared" si="4"/>
        <v>13520</v>
      </c>
      <c r="M76" s="35">
        <f t="shared" si="5"/>
        <v>1312</v>
      </c>
      <c r="N76" s="35">
        <f t="shared" si="6"/>
        <v>1312</v>
      </c>
      <c r="O76" s="64" t="s">
        <v>304</v>
      </c>
      <c r="P76" s="9"/>
      <c r="Q76" s="50"/>
    </row>
    <row r="77" s="9" customFormat="1" ht="72" customHeight="1" spans="1:17">
      <c r="A77" s="31">
        <v>72</v>
      </c>
      <c r="B77" s="65" t="s">
        <v>298</v>
      </c>
      <c r="C77" s="65" t="s">
        <v>305</v>
      </c>
      <c r="D77" s="65" t="s">
        <v>306</v>
      </c>
      <c r="E77" s="32" t="str">
        <f>VLOOKUP(D77,[1]Sheet1!$E:$F,2,FALSE)</f>
        <v>180****6068</v>
      </c>
      <c r="F77" s="65">
        <v>20.6</v>
      </c>
      <c r="G77" s="61">
        <v>7828</v>
      </c>
      <c r="H77" s="61">
        <v>380</v>
      </c>
      <c r="I77" s="65">
        <v>23230</v>
      </c>
      <c r="J77" s="62">
        <v>1127.66990291262</v>
      </c>
      <c r="K77" s="63">
        <v>1.96755237608585</v>
      </c>
      <c r="L77" s="35">
        <f t="shared" si="4"/>
        <v>8141.12</v>
      </c>
      <c r="M77" s="35">
        <f t="shared" si="5"/>
        <v>15088.88</v>
      </c>
      <c r="N77" s="35">
        <f t="shared" si="6"/>
        <v>15088.88</v>
      </c>
      <c r="O77" s="66" t="s">
        <v>307</v>
      </c>
      <c r="P77" s="9"/>
      <c r="Q77" s="50"/>
    </row>
    <row r="78" s="9" customFormat="1" ht="87" customHeight="1" spans="1:17">
      <c r="A78" s="31">
        <v>73</v>
      </c>
      <c r="B78" s="32" t="s">
        <v>308</v>
      </c>
      <c r="C78" s="32" t="s">
        <v>309</v>
      </c>
      <c r="D78" s="32" t="s">
        <v>310</v>
      </c>
      <c r="E78" s="32" t="str">
        <f>VLOOKUP(D78,[1]Sheet1!$E:$F,2,FALSE)</f>
        <v>181****2220</v>
      </c>
      <c r="F78" s="61">
        <v>28</v>
      </c>
      <c r="G78" s="61">
        <v>11200</v>
      </c>
      <c r="H78" s="61">
        <v>400</v>
      </c>
      <c r="I78" s="32">
        <v>19955</v>
      </c>
      <c r="J78" s="62">
        <v>712.678571428571</v>
      </c>
      <c r="K78" s="63">
        <v>0.781696428571429</v>
      </c>
      <c r="L78" s="35">
        <f t="shared" si="4"/>
        <v>11648</v>
      </c>
      <c r="M78" s="35">
        <f t="shared" si="5"/>
        <v>8307</v>
      </c>
      <c r="N78" s="35">
        <f t="shared" si="6"/>
        <v>8307</v>
      </c>
      <c r="O78" s="64" t="s">
        <v>311</v>
      </c>
      <c r="P78" s="9"/>
      <c r="Q78" s="50"/>
    </row>
    <row r="79" s="10" customFormat="1" ht="87" customHeight="1" spans="1:17">
      <c r="A79" s="31">
        <v>74</v>
      </c>
      <c r="B79" s="32" t="s">
        <v>312</v>
      </c>
      <c r="C79" s="32" t="s">
        <v>313</v>
      </c>
      <c r="D79" s="32" t="s">
        <v>314</v>
      </c>
      <c r="E79" s="32" t="str">
        <f>VLOOKUP(D79,[1]Sheet1!$E:$F,2,FALSE)</f>
        <v>176****1482</v>
      </c>
      <c r="F79" s="61">
        <v>26</v>
      </c>
      <c r="G79" s="61">
        <v>13000</v>
      </c>
      <c r="H79" s="61">
        <v>500</v>
      </c>
      <c r="I79" s="32">
        <v>36503</v>
      </c>
      <c r="J79" s="62">
        <v>1403.96153846154</v>
      </c>
      <c r="K79" s="63">
        <v>1.80792307692308</v>
      </c>
      <c r="L79" s="35">
        <f t="shared" si="4"/>
        <v>13520</v>
      </c>
      <c r="M79" s="35">
        <f t="shared" si="5"/>
        <v>22983</v>
      </c>
      <c r="N79" s="35">
        <f t="shared" si="6"/>
        <v>22983</v>
      </c>
      <c r="O79" s="64" t="s">
        <v>315</v>
      </c>
      <c r="P79" s="9"/>
      <c r="Q79" s="50"/>
    </row>
    <row r="80" s="6" customFormat="1" ht="93" customHeight="1" spans="1:17">
      <c r="A80" s="31">
        <v>75</v>
      </c>
      <c r="B80" s="32" t="s">
        <v>316</v>
      </c>
      <c r="C80" s="32" t="s">
        <v>317</v>
      </c>
      <c r="D80" s="32" t="s">
        <v>318</v>
      </c>
      <c r="E80" s="32" t="str">
        <f>VLOOKUP(D80,[1]Sheet1!$E:$F,2,FALSE)</f>
        <v>193****8990</v>
      </c>
      <c r="F80" s="61">
        <v>26</v>
      </c>
      <c r="G80" s="61">
        <v>11440</v>
      </c>
      <c r="H80" s="61">
        <v>440</v>
      </c>
      <c r="I80" s="32">
        <v>14962</v>
      </c>
      <c r="J80" s="62">
        <v>575.461538461538</v>
      </c>
      <c r="K80" s="63">
        <v>0.307867132867133</v>
      </c>
      <c r="L80" s="35">
        <f t="shared" si="4"/>
        <v>11897.6</v>
      </c>
      <c r="M80" s="35">
        <f t="shared" si="5"/>
        <v>3064.4</v>
      </c>
      <c r="N80" s="35">
        <f t="shared" si="6"/>
        <v>3064.4</v>
      </c>
      <c r="O80" s="64" t="s">
        <v>319</v>
      </c>
      <c r="P80" s="9"/>
      <c r="Q80" s="50"/>
    </row>
    <row r="81" s="6" customFormat="1" ht="84" customHeight="1" spans="1:17">
      <c r="A81" s="31">
        <v>76</v>
      </c>
      <c r="B81" s="65" t="s">
        <v>316</v>
      </c>
      <c r="C81" s="65" t="s">
        <v>320</v>
      </c>
      <c r="D81" s="65" t="s">
        <v>321</v>
      </c>
      <c r="E81" s="32" t="str">
        <f>VLOOKUP(D81,[1]Sheet1!$E:$F,2,FALSE)</f>
        <v>137****3033</v>
      </c>
      <c r="F81" s="65">
        <v>52</v>
      </c>
      <c r="G81" s="61">
        <v>23400</v>
      </c>
      <c r="H81" s="61">
        <v>450</v>
      </c>
      <c r="I81" s="65">
        <v>36242</v>
      </c>
      <c r="J81" s="62">
        <v>696.961538461538</v>
      </c>
      <c r="K81" s="63">
        <v>0.548803418803419</v>
      </c>
      <c r="L81" s="35">
        <f t="shared" si="4"/>
        <v>24336</v>
      </c>
      <c r="M81" s="35">
        <f t="shared" si="5"/>
        <v>11906</v>
      </c>
      <c r="N81" s="35">
        <f t="shared" si="6"/>
        <v>11906</v>
      </c>
      <c r="O81" s="66" t="s">
        <v>322</v>
      </c>
      <c r="P81" s="9"/>
      <c r="Q81" s="50"/>
    </row>
    <row r="82" s="5" customFormat="1" ht="78" customHeight="1" spans="1:17">
      <c r="A82" s="31">
        <v>77</v>
      </c>
      <c r="B82" s="65" t="s">
        <v>316</v>
      </c>
      <c r="C82" s="65" t="s">
        <v>323</v>
      </c>
      <c r="D82" s="65" t="s">
        <v>324</v>
      </c>
      <c r="E82" s="32" t="str">
        <f>VLOOKUP(D82,[1]Sheet1!$E:$F,2,FALSE)</f>
        <v>181****2166</v>
      </c>
      <c r="F82" s="65">
        <v>26</v>
      </c>
      <c r="G82" s="61">
        <v>11700</v>
      </c>
      <c r="H82" s="61">
        <v>450</v>
      </c>
      <c r="I82" s="65">
        <v>14488</v>
      </c>
      <c r="J82" s="62">
        <v>557.230769230769</v>
      </c>
      <c r="K82" s="63">
        <v>0.238290598290598</v>
      </c>
      <c r="L82" s="35">
        <f t="shared" si="4"/>
        <v>12168</v>
      </c>
      <c r="M82" s="35">
        <f t="shared" si="5"/>
        <v>2320</v>
      </c>
      <c r="N82" s="35">
        <f t="shared" si="6"/>
        <v>2320</v>
      </c>
      <c r="O82" s="66" t="s">
        <v>325</v>
      </c>
      <c r="P82" s="9"/>
      <c r="Q82" s="50"/>
    </row>
    <row r="83" s="11" customFormat="1" ht="60" customHeight="1" spans="1:17">
      <c r="A83" s="31">
        <v>78</v>
      </c>
      <c r="B83" s="32" t="s">
        <v>326</v>
      </c>
      <c r="C83" s="32" t="s">
        <v>327</v>
      </c>
      <c r="D83" s="32" t="s">
        <v>328</v>
      </c>
      <c r="E83" s="32" t="str">
        <f>VLOOKUP(D83,[1]Sheet1!$E:$F,2,FALSE)</f>
        <v>155****9816</v>
      </c>
      <c r="F83" s="32">
        <v>80.4</v>
      </c>
      <c r="G83" s="61">
        <v>43978.8</v>
      </c>
      <c r="H83" s="61">
        <v>547</v>
      </c>
      <c r="I83" s="32">
        <v>48308</v>
      </c>
      <c r="J83" s="62">
        <v>600.845771144279</v>
      </c>
      <c r="K83" s="63">
        <v>0.098438338472173</v>
      </c>
      <c r="L83" s="35">
        <f t="shared" si="4"/>
        <v>45737.952</v>
      </c>
      <c r="M83" s="35">
        <f t="shared" si="5"/>
        <v>2570.048</v>
      </c>
      <c r="N83" s="35">
        <f t="shared" si="6"/>
        <v>2570.048</v>
      </c>
      <c r="O83" s="64" t="s">
        <v>329</v>
      </c>
      <c r="P83" s="9"/>
      <c r="Q83" s="50"/>
    </row>
  </sheetData>
  <sortState ref="A11:O93">
    <sortCondition ref="B11:B93"/>
  </sortState>
  <mergeCells count="5">
    <mergeCell ref="A1:O1"/>
    <mergeCell ref="A2:H2"/>
    <mergeCell ref="I2:O2"/>
    <mergeCell ref="A4:D4"/>
    <mergeCell ref="A9:D9"/>
  </mergeCells>
  <dataValidations count="6">
    <dataValidation type="custom" allowBlank="1" showInputMessage="1" prompt="如果种植有细绒棉则必填，最大不能超过800公斤/亩（保留两位小数），若细绒棉面积为0，录入数据无效" sqref="H7">
      <formula1>CW6</formula1>
    </dataValidation>
    <dataValidation type="custom" allowBlank="1" showInputMessage="1" prompt="必填， 请确保为文本类型" sqref="D52">
      <formula1>CS53</formula1>
    </dataValidation>
    <dataValidation type="custom" allowBlank="1" showInputMessage="1" prompt="必填" sqref="E52">
      <formula1>CS53</formula1>
    </dataValidation>
    <dataValidation type="custom" allowBlank="1" showInputMessage="1" prompt="必填" sqref="E54 E83">
      <formula1>#REF!</formula1>
    </dataValidation>
    <dataValidation type="custom" allowBlank="1" showInputMessage="1" prompt="如果种植有细绒棉则必填，最大不能超过800公斤/亩（保留两位小数），若细绒棉面积为0，录入数据无效" sqref="H54 H83 H5:H6">
      <formula1>#REF!</formula1>
    </dataValidation>
    <dataValidation type="custom" allowBlank="1" showInputMessage="1" prompt="如果种植有细绒棉则必填，最大不能超过800公斤/亩（保留两位小数），若细绒棉面积为0，录入数据无效" sqref="H52:H53">
      <formula1>CS53</formula1>
    </dataValidation>
  </dataValidation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 (第二批)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张成龙</cp:lastModifiedBy>
  <dcterms:created xsi:type="dcterms:W3CDTF">2023-05-12T11:15:00Z</dcterms:created>
  <dcterms:modified xsi:type="dcterms:W3CDTF">2026-03-09T03:03:30Z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1D22C4312682453788237015F93D1724_13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