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公示 （第一批）" sheetId="4" r:id="rId1"/>
  </sheets>
  <externalReferences>
    <externalReference r:id="rId2"/>
  </externalReferences>
  <definedNames>
    <definedName name="_xlnm._FilterDatabase" localSheetId="0" hidden="1">'公示 （第一批）'!$T$1:$T$278</definedName>
  </definedNames>
  <calcPr calcId="144525"/>
</workbook>
</file>

<file path=xl/sharedStrings.xml><?xml version="1.0" encoding="utf-8"?>
<sst xmlns="http://schemas.openxmlformats.org/spreadsheetml/2006/main" count="1275" uniqueCount="951">
  <si>
    <t>第四师申请2025年棉花超测产4%以上产量目标价格补贴公示表（第一批）</t>
  </si>
  <si>
    <t>编制单位：第四师可克达拉市发展改革委</t>
  </si>
  <si>
    <t>序号</t>
  </si>
  <si>
    <t>单位</t>
  </si>
  <si>
    <t>棉农姓名</t>
  </si>
  <si>
    <t>身份证号</t>
  </si>
  <si>
    <t>联系方式</t>
  </si>
  <si>
    <t>细绒棉面积（亩）</t>
  </si>
  <si>
    <t>细绒棉预测产量
（公斤）</t>
  </si>
  <si>
    <t>细绒棉测产单产
（公斤/亩）</t>
  </si>
  <si>
    <t>细绒棉交售量
（公斤）</t>
  </si>
  <si>
    <t>细绒棉
实际单产
（公斤/亩）</t>
  </si>
  <si>
    <t>超产比例（大于等于4%）</t>
  </si>
  <si>
    <t>依规享受补贴籽棉数量（公斤）</t>
  </si>
  <si>
    <t>依规未享受补贴籽棉数量
（公斤）</t>
  </si>
  <si>
    <t>本次申请补贴籽棉数量
（公斤）</t>
  </si>
  <si>
    <t>备注</t>
  </si>
  <si>
    <t>一、测产偏低棉农</t>
  </si>
  <si>
    <t>63团1连</t>
  </si>
  <si>
    <t>刘艳艳</t>
  </si>
  <si>
    <t>654123********2786</t>
  </si>
  <si>
    <t>159****2232</t>
  </si>
  <si>
    <t>实际产量超测产6.03%，经团连公示，产量真实有效。</t>
  </si>
  <si>
    <t>吴新江</t>
  </si>
  <si>
    <t>320321********0473</t>
  </si>
  <si>
    <t>155****5150</t>
  </si>
  <si>
    <t>实际产量超测产4.11%，经团连公示，产量真实有效。</t>
  </si>
  <si>
    <t>李坤</t>
  </si>
  <si>
    <t>411421********0830</t>
  </si>
  <si>
    <t>137****2792</t>
  </si>
  <si>
    <t>实际产量超测产11.1%，经团连公示，产量真实有效。</t>
  </si>
  <si>
    <t>李志魁</t>
  </si>
  <si>
    <t>412323********0830</t>
  </si>
  <si>
    <t>137****0275</t>
  </si>
  <si>
    <t>实际产量超测产8.53%，经团连公示，产量真实有效。</t>
  </si>
  <si>
    <t>李燕</t>
  </si>
  <si>
    <t>510781********6006</t>
  </si>
  <si>
    <t>158****0401</t>
  </si>
  <si>
    <t>实际产量超测产5.01%，经团连公示，产量真实有效。</t>
  </si>
  <si>
    <t>苏利伟</t>
  </si>
  <si>
    <t>411421********0842</t>
  </si>
  <si>
    <t>157****5073</t>
  </si>
  <si>
    <t>实际产量超测产8.3%，经团连公示，产量真实有效。</t>
  </si>
  <si>
    <t>闫敏</t>
  </si>
  <si>
    <t>412828********0946</t>
  </si>
  <si>
    <t>180****7591</t>
  </si>
  <si>
    <t>实际产量超测产4.56%，经团连公示，产量真实有效。</t>
  </si>
  <si>
    <t>陈玉胜</t>
  </si>
  <si>
    <t>654123********5112</t>
  </si>
  <si>
    <t>130****9304</t>
  </si>
  <si>
    <t>实际产量超测产5.02%，经团连公示，产量真实有效。</t>
  </si>
  <si>
    <t>63团2连</t>
  </si>
  <si>
    <t>刘坤坤</t>
  </si>
  <si>
    <t>411422********3012</t>
  </si>
  <si>
    <t>13****77166</t>
  </si>
  <si>
    <t>实际产量超测产5.82%，经团连公示，产量真实有效。</t>
  </si>
  <si>
    <t>孙西山</t>
  </si>
  <si>
    <t>654123********5111</t>
  </si>
  <si>
    <t>13****01036</t>
  </si>
  <si>
    <t>实际产量超测产4.27%，经团连公示，产量真实有效。</t>
  </si>
  <si>
    <t>张得友</t>
  </si>
  <si>
    <t>412328********7597</t>
  </si>
  <si>
    <t>18****21691</t>
  </si>
  <si>
    <t>实际产量超测产7.45%，经团连公示，产量真实有效。</t>
  </si>
  <si>
    <t>李卫江</t>
  </si>
  <si>
    <t>652423********5112</t>
  </si>
  <si>
    <t>13****90253</t>
  </si>
  <si>
    <t>实际产量超测产10.67%，经团连公示，产量真实有效。</t>
  </si>
  <si>
    <t>杨俊海</t>
  </si>
  <si>
    <t>412727********7717</t>
  </si>
  <si>
    <t>13****12558</t>
  </si>
  <si>
    <t>实际产量超测产9.15%，经团连公示，产量真实有效。</t>
  </si>
  <si>
    <t>白建民</t>
  </si>
  <si>
    <t>654123********511X</t>
  </si>
  <si>
    <t>15****19900</t>
  </si>
  <si>
    <t>实际产量超测产6.34%，经团连公示，产量真实有效。</t>
  </si>
  <si>
    <t>皇甫艳艳</t>
  </si>
  <si>
    <t>411422********5126</t>
  </si>
  <si>
    <t>18****12715</t>
  </si>
  <si>
    <t>实际产量超测产11.43%，经团连公示，产量真实有效。</t>
  </si>
  <si>
    <t>赵波</t>
  </si>
  <si>
    <t>654123********5119</t>
  </si>
  <si>
    <t>13****39025</t>
  </si>
  <si>
    <t>实际产量超测产5.28%，经团连公示，产量真实有效。</t>
  </si>
  <si>
    <t>陈曙光</t>
  </si>
  <si>
    <t>512921********4316</t>
  </si>
  <si>
    <t>19****99645</t>
  </si>
  <si>
    <t>实际产量超测产7.13%，经团连公示，产量真实有效。</t>
  </si>
  <si>
    <t>63团3连</t>
  </si>
  <si>
    <t>侯喜中</t>
  </si>
  <si>
    <t>412727********7735</t>
  </si>
  <si>
    <t>199****7710</t>
  </si>
  <si>
    <t>实际产量超测产6.67%，经团连公示，产量真实有效。</t>
  </si>
  <si>
    <t>侯贤庆</t>
  </si>
  <si>
    <t>412726********1017</t>
  </si>
  <si>
    <t>155****5817</t>
  </si>
  <si>
    <t>实际产量超测产6.7%，经团连公示，产量真实有效。</t>
  </si>
  <si>
    <t>周勇</t>
  </si>
  <si>
    <t>654123********5116</t>
  </si>
  <si>
    <t>137****3890</t>
  </si>
  <si>
    <t>实际产量超测产5.71%，经团连公示，产量真实有效。</t>
  </si>
  <si>
    <t>张军</t>
  </si>
  <si>
    <t>135****7987</t>
  </si>
  <si>
    <t>实际产量超测产4.55%，经团连公示，产量真实有效。</t>
  </si>
  <si>
    <t>闫金磊</t>
  </si>
  <si>
    <t>654123********5133</t>
  </si>
  <si>
    <t>180****4069</t>
  </si>
  <si>
    <t>实际产量超测产7.75%，经团连公示，产量真实有效。</t>
  </si>
  <si>
    <t>陆文明</t>
  </si>
  <si>
    <t>654123********5114</t>
  </si>
  <si>
    <t>159****1590</t>
  </si>
  <si>
    <t>黄丽</t>
  </si>
  <si>
    <t>139****2073</t>
  </si>
  <si>
    <t>实际产量超测产4.43%，经团连公示，产量真实有效。</t>
  </si>
  <si>
    <t>63团4连</t>
  </si>
  <si>
    <t>张永建</t>
  </si>
  <si>
    <t>654123********5115</t>
  </si>
  <si>
    <t>135****9468</t>
  </si>
  <si>
    <t>实际产量超测产5.03%，经团连公示，产量真实有效。</t>
  </si>
  <si>
    <t>王文承</t>
  </si>
  <si>
    <t>136****3593</t>
  </si>
  <si>
    <t>实际产量超测产7.27%，经团连公示，产量真实有效。</t>
  </si>
  <si>
    <t>蒋玉华</t>
  </si>
  <si>
    <t>654123********5125</t>
  </si>
  <si>
    <t>181****8215</t>
  </si>
  <si>
    <t>实际产量超测产5.74%，经团连公示，产量真实有效。</t>
  </si>
  <si>
    <t>藏玉东</t>
  </si>
  <si>
    <t>137****5533</t>
  </si>
  <si>
    <t>实际产量超测产6.49%，经团连公示，产量真实有效。</t>
  </si>
  <si>
    <t>63团6连</t>
  </si>
  <si>
    <t>冯吉仓</t>
  </si>
  <si>
    <t>620321********2419</t>
  </si>
  <si>
    <t>132****3882</t>
  </si>
  <si>
    <t>实际产量超测产7.07%，经团连公示，产量真实有效。</t>
  </si>
  <si>
    <t>李国庆</t>
  </si>
  <si>
    <t>654123********5110</t>
  </si>
  <si>
    <t>151****6908</t>
  </si>
  <si>
    <t>实际产量超测产8.13%，经团连公示，产量真实有效。</t>
  </si>
  <si>
    <t>李全民</t>
  </si>
  <si>
    <t>135****3765</t>
  </si>
  <si>
    <t>李生财</t>
  </si>
  <si>
    <t>620321********2410</t>
  </si>
  <si>
    <t>180****2763</t>
  </si>
  <si>
    <t>实际产量超测产4.01%，经团连公示，产量真实有效。</t>
  </si>
  <si>
    <t>李生永</t>
  </si>
  <si>
    <t>620321********2414</t>
  </si>
  <si>
    <t>155****2580</t>
  </si>
  <si>
    <t>实际产量超测产4.44%，经团连公示，产量真实有效。</t>
  </si>
  <si>
    <t>刘翔</t>
  </si>
  <si>
    <t>133****3055</t>
  </si>
  <si>
    <t>实际产量超测产7.31%，经团连公示，产量真实有效。</t>
  </si>
  <si>
    <t>宋洪生</t>
  </si>
  <si>
    <t>412725********9115</t>
  </si>
  <si>
    <t>135****8994</t>
  </si>
  <si>
    <t>实际产量超测产9.36%，经团连公示，产量真实有效。</t>
  </si>
  <si>
    <t>王福生</t>
  </si>
  <si>
    <t>133****6161</t>
  </si>
  <si>
    <t>实际产量超测产9.7%，经团连公示，产量真实有效。</t>
  </si>
  <si>
    <t>王国华</t>
  </si>
  <si>
    <t>130****2109</t>
  </si>
  <si>
    <t>实际产量超测产9.77%，经团连公示，产量真实有效。</t>
  </si>
  <si>
    <t>王玉新</t>
  </si>
  <si>
    <t>654123********5138</t>
  </si>
  <si>
    <t>131****1001</t>
  </si>
  <si>
    <t>实际产量超测产5.85%，经团连公示，产量真实有效。</t>
  </si>
  <si>
    <t>63团11连</t>
  </si>
  <si>
    <t>张卫国</t>
  </si>
  <si>
    <t>133****8787</t>
  </si>
  <si>
    <t>实际产量超测产4.23%，经团连公示，产量真实有效。</t>
  </si>
  <si>
    <t>曾建勇</t>
  </si>
  <si>
    <t>622628********6370</t>
  </si>
  <si>
    <t>180****1531</t>
  </si>
  <si>
    <t>实际产量超测产6.72%，经团连公示，产量真实有效。</t>
  </si>
  <si>
    <t>王喜荣</t>
  </si>
  <si>
    <t>412728********2867</t>
  </si>
  <si>
    <t>177****0136</t>
  </si>
  <si>
    <t>实际产量超测产6.33%，经团连公示，产量真实有效。</t>
  </si>
  <si>
    <t>章艳</t>
  </si>
  <si>
    <t xml:space="preserve"> 
6541********115115</t>
  </si>
  <si>
    <t>132****7213</t>
  </si>
  <si>
    <t>实际产量超测产8.93%，经团连公示，产量真实有效。</t>
  </si>
  <si>
    <t>缪疆</t>
  </si>
  <si>
    <t>654123********5132</t>
  </si>
  <si>
    <t>135****3877</t>
  </si>
  <si>
    <t>实际产量超测产5.98%，经团连公示，产量真实有效。</t>
  </si>
  <si>
    <t>苏利文</t>
  </si>
  <si>
    <t xml:space="preserve"> 
6205********015325</t>
  </si>
  <si>
    <t>185****6638</t>
  </si>
  <si>
    <t>范国庆</t>
  </si>
  <si>
    <t xml:space="preserve"> 
6541********275130</t>
  </si>
  <si>
    <t>151****1905</t>
  </si>
  <si>
    <t>实际产量超测产5.48%，经团连公示，产量真实有效。</t>
  </si>
  <si>
    <t>63团12连</t>
  </si>
  <si>
    <t>侯亚伟</t>
  </si>
  <si>
    <t>41140********07212</t>
  </si>
  <si>
    <t>18****09986</t>
  </si>
  <si>
    <t>实际产量超测产7.09%，经团连公示，产量真实有效。</t>
  </si>
  <si>
    <t>黄中林</t>
  </si>
  <si>
    <t>41272********46032</t>
  </si>
  <si>
    <t>13****51595</t>
  </si>
  <si>
    <t>实际产量超测产10.7%，经团连公示，产量真实有效。</t>
  </si>
  <si>
    <t>李炳疆</t>
  </si>
  <si>
    <t>65412********35110</t>
  </si>
  <si>
    <t>13****96570</t>
  </si>
  <si>
    <t>实际产量超测产8.87%，经团连公示，产量真实有效。</t>
  </si>
  <si>
    <t>李卫国</t>
  </si>
  <si>
    <t>65412********55114</t>
  </si>
  <si>
    <t>13****03900</t>
  </si>
  <si>
    <t>实际产量超测产15.7%，经团连公示，产量真实有效。</t>
  </si>
  <si>
    <t>王雷</t>
  </si>
  <si>
    <t>65412********25115</t>
  </si>
  <si>
    <t>18****75855</t>
  </si>
  <si>
    <t>实际产量超测产5.77%，经团连公示，产量真实有效。</t>
  </si>
  <si>
    <t>吴兵</t>
  </si>
  <si>
    <t>51090********75973</t>
  </si>
  <si>
    <t>13****10840</t>
  </si>
  <si>
    <t>吴松</t>
  </si>
  <si>
    <t>42060********3351X</t>
  </si>
  <si>
    <t>18****15622</t>
  </si>
  <si>
    <t>实际产量超测产8.4%，经团连公示，产量真实有效。</t>
  </si>
  <si>
    <t>武先青</t>
  </si>
  <si>
    <t>65412********05119</t>
  </si>
  <si>
    <t>15****69530</t>
  </si>
  <si>
    <t>实际产量超测产4.61%，经团连公示，产量真实有效。</t>
  </si>
  <si>
    <t>徐建华</t>
  </si>
  <si>
    <t>65412********05115</t>
  </si>
  <si>
    <t>13****92751</t>
  </si>
  <si>
    <t>姚飞</t>
  </si>
  <si>
    <t>34122********43719</t>
  </si>
  <si>
    <t>15****06779</t>
  </si>
  <si>
    <t>实际产量超测产5.73%，经团连公示，产量真实有效。</t>
  </si>
  <si>
    <t>张春梅</t>
  </si>
  <si>
    <t>65412********52428</t>
  </si>
  <si>
    <t>13****30219</t>
  </si>
  <si>
    <t>实际产量超测产5.1%，经团连公示，产量真实有效。</t>
  </si>
  <si>
    <t>张凯</t>
  </si>
  <si>
    <t>65412********95115</t>
  </si>
  <si>
    <t>13****15518</t>
  </si>
  <si>
    <t>实际产量超测产4.49%，经团连公示，产量真实有效。</t>
  </si>
  <si>
    <t>陈活水</t>
  </si>
  <si>
    <t>41102********63211</t>
  </si>
  <si>
    <t>18****27891</t>
  </si>
  <si>
    <t>实际产量超测产5.17%，经团连公示，产量真实有效。</t>
  </si>
  <si>
    <t>63团13连</t>
  </si>
  <si>
    <t>葛祥</t>
  </si>
  <si>
    <t>410423********9525</t>
  </si>
  <si>
    <t>186****4986</t>
  </si>
  <si>
    <t>实际产量超测产5.05%，经团连公示，产量真实有效。</t>
  </si>
  <si>
    <t>李维坤</t>
  </si>
  <si>
    <t>412321********2114</t>
  </si>
  <si>
    <t>158****4987</t>
  </si>
  <si>
    <t>实际产量超测产4.35%，经团连公示，产量真实有效。</t>
  </si>
  <si>
    <t>实际产量超测产4.02%，经团连公示，产量真实有效。</t>
  </si>
  <si>
    <t>曹勇</t>
  </si>
  <si>
    <t>189****1873</t>
  </si>
  <si>
    <t>实际产量超测产4.15%，经团连公示，产量真实有效。</t>
  </si>
  <si>
    <t>王永五</t>
  </si>
  <si>
    <t>152****5489</t>
  </si>
  <si>
    <t>实际产量超测产4.17%，经团连公示，产量真实有效。</t>
  </si>
  <si>
    <t>侯登华</t>
  </si>
  <si>
    <t>412727********7759</t>
  </si>
  <si>
    <t>181****1697</t>
  </si>
  <si>
    <t>实际产量超测产5%，经团连公示，产量真实有效。</t>
  </si>
  <si>
    <t>陈兵</t>
  </si>
  <si>
    <t>185****0766</t>
  </si>
  <si>
    <t>刘俊强</t>
  </si>
  <si>
    <t>412325********0939</t>
  </si>
  <si>
    <t>180****5261</t>
  </si>
  <si>
    <t>实际产量超测产4.25%，经团连公示，产量真实有效。</t>
  </si>
  <si>
    <t>靖富强</t>
  </si>
  <si>
    <t>654121********5577</t>
  </si>
  <si>
    <t>181****7132</t>
  </si>
  <si>
    <t>徐四兄</t>
  </si>
  <si>
    <t>412325********0916</t>
  </si>
  <si>
    <t>135****3858</t>
  </si>
  <si>
    <t>实际产量超测产5.51%，经团连公示，产量真实有效。</t>
  </si>
  <si>
    <t>韩路青</t>
  </si>
  <si>
    <t>412725********2211</t>
  </si>
  <si>
    <t>173****9033</t>
  </si>
  <si>
    <t>实际产量超测产5.93%，经团连公示，产量真实有效。</t>
  </si>
  <si>
    <t>赵宁</t>
  </si>
  <si>
    <t>412728********6511</t>
  </si>
  <si>
    <t>153****7988</t>
  </si>
  <si>
    <t>实际产量超测产4.79%，经团连公示，产量真实有效。</t>
  </si>
  <si>
    <t>王娜</t>
  </si>
  <si>
    <t>412728********6423</t>
  </si>
  <si>
    <t>189****1800</t>
  </si>
  <si>
    <t>实际产量超测产4.99%，经团连公示，产量真实有效。</t>
  </si>
  <si>
    <t>李联合</t>
  </si>
  <si>
    <t>412325********0651</t>
  </si>
  <si>
    <t>130****0676</t>
  </si>
  <si>
    <t>实际产量超测产5.46%，经团连公示，产量真实有效。</t>
  </si>
  <si>
    <t>丁雷</t>
  </si>
  <si>
    <t>654123********5150</t>
  </si>
  <si>
    <t>155****7055</t>
  </si>
  <si>
    <t>实际产量超测产12.94%，经团连公示，产量真实有效。</t>
  </si>
  <si>
    <t>张顺利</t>
  </si>
  <si>
    <t>412725********8617</t>
  </si>
  <si>
    <t>180****1461</t>
  </si>
  <si>
    <t>郭玉廷</t>
  </si>
  <si>
    <t>412724********8319</t>
  </si>
  <si>
    <t>152****3089</t>
  </si>
  <si>
    <t>实际产量超测产6.79%，经团连公示，产量真实有效。</t>
  </si>
  <si>
    <t>王书民</t>
  </si>
  <si>
    <t>412728********3615</t>
  </si>
  <si>
    <t>150****5822</t>
  </si>
  <si>
    <t>实际产量超测产4.95%，经团连公示，产量真实有效。</t>
  </si>
  <si>
    <t>刘阳阳</t>
  </si>
  <si>
    <t>412725********3050</t>
  </si>
  <si>
    <t>175****9896</t>
  </si>
  <si>
    <t>实际产量超测产10.45%，经团连公示，产量真实有效。</t>
  </si>
  <si>
    <t>展秀英</t>
  </si>
  <si>
    <t>412725********3024</t>
  </si>
  <si>
    <t>158****7349</t>
  </si>
  <si>
    <t>实际产量超测产6.43%，经团连公示，产量真实有效。</t>
  </si>
  <si>
    <t>王虎稳</t>
  </si>
  <si>
    <t>153****1953</t>
  </si>
  <si>
    <t>实际产量超测产13.53%，经团连公示，产量真实有效。</t>
  </si>
  <si>
    <t>张国峰</t>
  </si>
  <si>
    <t>412722********5314</t>
  </si>
  <si>
    <t>152****3376</t>
  </si>
  <si>
    <t>实际产量超测产12.93%，经团连公示，产量真实有效。</t>
  </si>
  <si>
    <t>实际产量超测产8.32%，经团连公示，产量真实有效。</t>
  </si>
  <si>
    <t>吴海晶</t>
  </si>
  <si>
    <t>181****0616</t>
  </si>
  <si>
    <t>实际产量超测产8.59%，经团连公示，产量真实有效。</t>
  </si>
  <si>
    <t>韩建芳</t>
  </si>
  <si>
    <t>620523********0412</t>
  </si>
  <si>
    <t>133****8628</t>
  </si>
  <si>
    <t>实际产量超测产8.27%，经团连公示，产量真实有效</t>
  </si>
  <si>
    <t>63团14连</t>
  </si>
  <si>
    <t>陈保军</t>
  </si>
  <si>
    <t>138****9328</t>
  </si>
  <si>
    <t>实际产量超测产6.25%，经团连公示，产量真实有效。</t>
  </si>
  <si>
    <t>刘建国</t>
  </si>
  <si>
    <t>654123********5113</t>
  </si>
  <si>
    <t>131****0933</t>
  </si>
  <si>
    <t>实际产量超测产4.1%，经团连公示，产量真实有效。</t>
  </si>
  <si>
    <t>贾保群</t>
  </si>
  <si>
    <t>654123********5118</t>
  </si>
  <si>
    <t>186****8335</t>
  </si>
  <si>
    <t>实际产量超测产5.04%，经团连公示，产量真实有效。</t>
  </si>
  <si>
    <t>陈明</t>
  </si>
  <si>
    <t>131****0818</t>
  </si>
  <si>
    <t>实际产量超测产4.67%，经团连公示，产量真实有效。</t>
  </si>
  <si>
    <t>张天旺</t>
  </si>
  <si>
    <t>610425********023X</t>
  </si>
  <si>
    <t>158****0411</t>
  </si>
  <si>
    <t>实际产量超测产4.09%，经团连公示，产量真实有效。</t>
  </si>
  <si>
    <t>梁文革</t>
  </si>
  <si>
    <t>412321********1217</t>
  </si>
  <si>
    <t>138****5539</t>
  </si>
  <si>
    <t>实际产量超测产4.08%，经团连公示，产量真实有效。</t>
  </si>
  <si>
    <t>63团15连</t>
  </si>
  <si>
    <t>周涛</t>
  </si>
  <si>
    <t>176****9611</t>
  </si>
  <si>
    <t>实际产量超测产5.72%，经团连公示，产量真实有效。</t>
  </si>
  <si>
    <t>夏运动</t>
  </si>
  <si>
    <t>412723********5917</t>
  </si>
  <si>
    <t>181****8219</t>
  </si>
  <si>
    <t>实际产量超测产5.55%，经团连公示，产量真实有效。</t>
  </si>
  <si>
    <t>178****0658</t>
  </si>
  <si>
    <t>实际产量超测产4.5%，经团连公示，产量真实有效。</t>
  </si>
  <si>
    <t>张雷</t>
  </si>
  <si>
    <t>135****5739</t>
  </si>
  <si>
    <t>王志泉</t>
  </si>
  <si>
    <t>652423********5116</t>
  </si>
  <si>
    <t>135****5239</t>
  </si>
  <si>
    <t>实际产量超测产6.05%，经团连公示，产量真实有效。</t>
  </si>
  <si>
    <t>蒋志湘</t>
  </si>
  <si>
    <t>652423********5110</t>
  </si>
  <si>
    <t>132****8073</t>
  </si>
  <si>
    <t>实际产量超测产4.85%，经团连公示，产量真实有效。</t>
  </si>
  <si>
    <t>赵百坤</t>
  </si>
  <si>
    <t>412325********3030</t>
  </si>
  <si>
    <t>189****6396</t>
  </si>
  <si>
    <t>赵祖安</t>
  </si>
  <si>
    <t>412325********2437</t>
  </si>
  <si>
    <t>181****8715</t>
  </si>
  <si>
    <t>实际产量超测产6.23%，经团连公示，产量真实有效。</t>
  </si>
  <si>
    <t>64团8连</t>
  </si>
  <si>
    <t>罗新义</t>
  </si>
  <si>
    <t>654123********5396</t>
  </si>
  <si>
    <t>实际产量超测产49.42%，经团连公示，产量真实有效。</t>
  </si>
  <si>
    <t>64团6连</t>
  </si>
  <si>
    <t>李海霞</t>
  </si>
  <si>
    <t>412724********3365</t>
  </si>
  <si>
    <t>实际产量超测产15.11%，经团连公示，产量真实有效。</t>
  </si>
  <si>
    <t>马爱华</t>
  </si>
  <si>
    <t>622626********4923</t>
  </si>
  <si>
    <t>实际产量超测产8.55%，经团连公示，产量真实有效。</t>
  </si>
  <si>
    <t>齐航军</t>
  </si>
  <si>
    <t>654123********5377</t>
  </si>
  <si>
    <t>实际产量超测产4.42%,经团连公示，产量真实有效。</t>
  </si>
  <si>
    <t>64团11连</t>
  </si>
  <si>
    <t>周玉</t>
  </si>
  <si>
    <t>654123********5384</t>
  </si>
  <si>
    <t>实际产量超测产18.36%，经团连公示，产量真实有效。</t>
  </si>
  <si>
    <t>尹玉荣</t>
  </si>
  <si>
    <t>654123********540X</t>
  </si>
  <si>
    <t>实际产量超测产18.19%,经团连公示，产量真实有效。</t>
  </si>
  <si>
    <t>张海兵</t>
  </si>
  <si>
    <t>654123********5375</t>
  </si>
  <si>
    <t>实际产量超测产26.55%，经团连公示，产量真实有效。</t>
  </si>
  <si>
    <t>曹国芳</t>
  </si>
  <si>
    <t>654123********1788</t>
  </si>
  <si>
    <t>实际产量超测产17.31%，经团连公示，产量真实有效。</t>
  </si>
  <si>
    <t>曹越</t>
  </si>
  <si>
    <t>654023********5378</t>
  </si>
  <si>
    <t>实际产量超测产6.59%,经团连公示，产量真实有效。</t>
  </si>
  <si>
    <t>李燕美</t>
  </si>
  <si>
    <t>654123********5386</t>
  </si>
  <si>
    <t>实际产量超测产6.62%，经团连公示，产量真实有效。</t>
  </si>
  <si>
    <t>杨书杰</t>
  </si>
  <si>
    <t>654123********5372</t>
  </si>
  <si>
    <t>实际产量超测产5.25%，经团连公示，产量真实有效。</t>
  </si>
  <si>
    <t>杨伟</t>
  </si>
  <si>
    <t>654123********5370</t>
  </si>
  <si>
    <t>实际产量超测产13.04%,经团连公示，产量真实有效。</t>
  </si>
  <si>
    <t>梁士甫</t>
  </si>
  <si>
    <t>412725********8633</t>
  </si>
  <si>
    <t>实际产量超测产4.9%，经团连公示，产量真实有效。</t>
  </si>
  <si>
    <t>段诚</t>
  </si>
  <si>
    <t>652423********5376</t>
  </si>
  <si>
    <t>实际产量超测产6.6%，经团连公示，产量真实有效。</t>
  </si>
  <si>
    <t>熊书成</t>
  </si>
  <si>
    <t>654123********539X</t>
  </si>
  <si>
    <t>实际产量超测产6.8%，经团连公示，产量真实有效。</t>
  </si>
  <si>
    <t>王家亮</t>
  </si>
  <si>
    <t>412725********1898</t>
  </si>
  <si>
    <t>实际产量超测产6.8%,经团连公示,产量真实有效。</t>
  </si>
  <si>
    <t>王惠惠</t>
  </si>
  <si>
    <t>412722********4925</t>
  </si>
  <si>
    <t>袁光佑</t>
  </si>
  <si>
    <t>410223********5599</t>
  </si>
  <si>
    <t>实际产量超测产7.21%，经团连公示，产量真实有效。</t>
  </si>
  <si>
    <t>袁君月</t>
  </si>
  <si>
    <t>412722********6146</t>
  </si>
  <si>
    <t>实际产量超测产10.93%,经团连公示，产量真实有效。</t>
  </si>
  <si>
    <t>赵树江</t>
  </si>
  <si>
    <t>652423********5377</t>
  </si>
  <si>
    <t>实际产量超测产20.44%,经团连公示，产量真实有效。</t>
  </si>
  <si>
    <t>郭永利</t>
  </si>
  <si>
    <t>654123********5378</t>
  </si>
  <si>
    <t>实际产量超测产16.56%,经团连公示，产量真实有效。</t>
  </si>
  <si>
    <t>阿西木江·斯拉巴依</t>
  </si>
  <si>
    <t>654023********5371</t>
  </si>
  <si>
    <t>实际产量超测产12.98%，经团连公示，产量真实有效。</t>
  </si>
  <si>
    <t>魏加强</t>
  </si>
  <si>
    <t>650105********1331</t>
  </si>
  <si>
    <t>实际产量超测产4.11%,经团连公示，产量真实有效。</t>
  </si>
  <si>
    <t>黄居江</t>
  </si>
  <si>
    <t>654123********5376</t>
  </si>
  <si>
    <t>实际产量超测产5.17%,经团连公示，产量真实有效。</t>
  </si>
  <si>
    <t>64团17连</t>
  </si>
  <si>
    <t>任保林</t>
  </si>
  <si>
    <t>实际产量超测产4.24%，经团连公示，产量真实有效。</t>
  </si>
  <si>
    <t>马友才</t>
  </si>
  <si>
    <t>654123********5399</t>
  </si>
  <si>
    <t>实际产量超测产7.25%,经团连公示，产量真实有效。</t>
  </si>
  <si>
    <t>64团13连</t>
  </si>
  <si>
    <t>李银霞</t>
  </si>
  <si>
    <t>412722********4088</t>
  </si>
  <si>
    <t>实际产量超测产7.39%,经团连公示，产量真实有效。</t>
  </si>
  <si>
    <t>64团19连</t>
  </si>
  <si>
    <t>张连杰</t>
  </si>
  <si>
    <t>654123********1818</t>
  </si>
  <si>
    <t>实际产量超测产5.58%,经团连公示，产量真实有效。</t>
  </si>
  <si>
    <t>徐朗</t>
  </si>
  <si>
    <t>341222********4392</t>
  </si>
  <si>
    <t>实际产量超测产7.03%,经团连公示，产量真实有效。</t>
  </si>
  <si>
    <t>徐艳</t>
  </si>
  <si>
    <t>341222********4364</t>
  </si>
  <si>
    <t>实际产量超测产13.51%，经团连公示，产量真实有效。</t>
  </si>
  <si>
    <t>曹小兵</t>
  </si>
  <si>
    <t>412722********4174</t>
  </si>
  <si>
    <t>实际产量超测产9%，经团连公示，产量真实有效。</t>
  </si>
  <si>
    <t>曹小军</t>
  </si>
  <si>
    <t>412722********4038</t>
  </si>
  <si>
    <t>实际产量超测产6.5%,经团连公示，产量真实有效。</t>
  </si>
  <si>
    <t>武金真</t>
  </si>
  <si>
    <t>410222********2085</t>
  </si>
  <si>
    <t>实际产量超测产7.5%，经团连公示，产量真实有效。</t>
  </si>
  <si>
    <t>沙衣布加玛尔·阿拜都拉</t>
  </si>
  <si>
    <t>654122********0027</t>
  </si>
  <si>
    <t>实际产量超测产5.59%,经团连公示，产量真实有效。</t>
  </si>
  <si>
    <t>闫迎春</t>
  </si>
  <si>
    <t>342123********1947</t>
  </si>
  <si>
    <t>实际产量超测产6.81%，经团连公示，产量真实有效。</t>
  </si>
  <si>
    <t>马金龙</t>
  </si>
  <si>
    <t>实际产量超测产11.32%，经团连公示，产量真实有效。</t>
  </si>
  <si>
    <t>64团15连</t>
  </si>
  <si>
    <t>付海梅</t>
  </si>
  <si>
    <t>654123********5385</t>
  </si>
  <si>
    <t>实际产量超测产6.11%,经团连公示，产量真实有效。</t>
  </si>
  <si>
    <t>何运伟</t>
  </si>
  <si>
    <t>654123********5398</t>
  </si>
  <si>
    <t>实际产量超测产5.8%，经团连公示，产量真实有效。</t>
  </si>
  <si>
    <t>刘娜</t>
  </si>
  <si>
    <t>420606********3525</t>
  </si>
  <si>
    <t>实际产量超测产9.51%,经团连公示，产量真实有效。</t>
  </si>
  <si>
    <t>刘田武</t>
  </si>
  <si>
    <t>654123********5390</t>
  </si>
  <si>
    <t>实际产量超测产4.63%，经团连公示，产量真实有效。</t>
  </si>
  <si>
    <t>张军霞</t>
  </si>
  <si>
    <t>654123********5381</t>
  </si>
  <si>
    <t>实际产量超测产10.03%，经团连公示，产量真实有效。</t>
  </si>
  <si>
    <t>李坚</t>
  </si>
  <si>
    <t>实际产量超测产17.34%，经团连公示，产量真实有效。</t>
  </si>
  <si>
    <t>梁军</t>
  </si>
  <si>
    <t>654123********5379</t>
  </si>
  <si>
    <t>实际产量超测产10.52%，经团连公示，产量真实有效。</t>
  </si>
  <si>
    <t>聂玉军</t>
  </si>
  <si>
    <t>654101********2878</t>
  </si>
  <si>
    <t>实际产量超测产19.48%，经团连公示，产量真实有效。</t>
  </si>
  <si>
    <t>蒲忠江</t>
  </si>
  <si>
    <t>654123********5374</t>
  </si>
  <si>
    <t>实际产量超测产9.26%,经团连公示，产量真实有效。</t>
  </si>
  <si>
    <t>谢松新</t>
  </si>
  <si>
    <t>410122********0055</t>
  </si>
  <si>
    <t>实际产量超测产6.54%,经团连公示，产量真实有效，</t>
  </si>
  <si>
    <t>邓皓</t>
  </si>
  <si>
    <t>654123********5373</t>
  </si>
  <si>
    <t>实际产量超测产23.43%，经团连公示，产量真实有效。</t>
  </si>
  <si>
    <t>韦亮</t>
  </si>
  <si>
    <t>654123********537X</t>
  </si>
  <si>
    <t>实际产量超测产6.54%，经团连公示，产量真实有效。</t>
  </si>
  <si>
    <t>马建宏</t>
  </si>
  <si>
    <t>实际产量超测产5.68%，经团连公示，产量真实有效。</t>
  </si>
  <si>
    <t>马新江</t>
  </si>
  <si>
    <t>实际产量超测产6.37%，经团连公示，产量真实有效。</t>
  </si>
  <si>
    <t>马新科</t>
  </si>
  <si>
    <t>654123********5392</t>
  </si>
  <si>
    <t>高岩</t>
  </si>
  <si>
    <t>实际产量超测产8.98%，经团连公示，产量真实有效。</t>
  </si>
  <si>
    <t>64团16连</t>
  </si>
  <si>
    <t>伊力亚尔·买买提</t>
  </si>
  <si>
    <t>652423********5417</t>
  </si>
  <si>
    <t>实际产量超测产10.28%，经团连公示，产量真实有效。</t>
  </si>
  <si>
    <t>何明义</t>
  </si>
  <si>
    <t>412325********6931</t>
  </si>
  <si>
    <t>实际产量超测产8.99%，经团连公示，产量真实有效。</t>
  </si>
  <si>
    <t>依米热</t>
  </si>
  <si>
    <t>实际产量超测产6.99%，经团连公示，产量真实有效。</t>
  </si>
  <si>
    <t>地力木拉提</t>
  </si>
  <si>
    <t>实际产量超测产9.16%，经团连公示，产量真实有效。</t>
  </si>
  <si>
    <t>干建光</t>
  </si>
  <si>
    <t>412325********1230</t>
  </si>
  <si>
    <t>实际产量超测产6.64%，经团连公示，产量真实有效。</t>
  </si>
  <si>
    <t>412325********6933</t>
  </si>
  <si>
    <t>实际产量超测产4.8%，经团连公示，产量真实有效。</t>
  </si>
  <si>
    <t>张涛涛</t>
  </si>
  <si>
    <t>411422********1246</t>
  </si>
  <si>
    <t>实际产量超测产4.86%，经团连公示，产量真实有效。</t>
  </si>
  <si>
    <t>徐喜霞</t>
  </si>
  <si>
    <t>412325********122X</t>
  </si>
  <si>
    <t>实际产量超测产7.87%，经团连公示，产量真实有效。</t>
  </si>
  <si>
    <t>热伊阿依·伊迪如则</t>
  </si>
  <si>
    <t>实际产量超测产24.86%，经团连公示，产量真实有效。</t>
  </si>
  <si>
    <t>热合麦·艾它洪</t>
  </si>
  <si>
    <t>654123********1226</t>
  </si>
  <si>
    <t>实际产量超测产8.34%，经团连公示，产量真实有效。</t>
  </si>
  <si>
    <t>穆再排尔·阿卜杜外力</t>
  </si>
  <si>
    <t>654123********5371</t>
  </si>
  <si>
    <r>
      <rPr>
        <sz val="10"/>
        <rFont val="宋体"/>
        <charset val="134"/>
      </rPr>
      <t>艾丽菲热</t>
    </r>
    <r>
      <rPr>
        <sz val="10"/>
        <rFont val="Calibri"/>
        <charset val="134"/>
      </rPr>
      <t>·</t>
    </r>
    <r>
      <rPr>
        <sz val="10"/>
        <rFont val="宋体"/>
        <charset val="134"/>
      </rPr>
      <t>局马洪</t>
    </r>
  </si>
  <si>
    <t>654023********0486</t>
  </si>
  <si>
    <t>郭玉坤</t>
  </si>
  <si>
    <t>412325********5696</t>
  </si>
  <si>
    <t>实际产量超测产9.53%，经团连公示，产量真实有效。</t>
  </si>
  <si>
    <t>64团10连</t>
  </si>
  <si>
    <t>任文哲</t>
  </si>
  <si>
    <t>654123********5397</t>
  </si>
  <si>
    <t>实际产量超测产11.9%，经团连公示，产量真实有效。</t>
  </si>
  <si>
    <t>刘倩倩</t>
  </si>
  <si>
    <t>654123********5409</t>
  </si>
  <si>
    <t>实际产量超测产25.51%，经团连公示，产量真实有效。</t>
  </si>
  <si>
    <t>刘志学</t>
  </si>
  <si>
    <t>654123********5411</t>
  </si>
  <si>
    <t>实际产量超测产22.74%，经团连公示，产量真实有效。</t>
  </si>
  <si>
    <t>孙锦华</t>
  </si>
  <si>
    <t>412325********061X</t>
  </si>
  <si>
    <t>实际产量超测产11.63%，经团连公示，产量真实有效。</t>
  </si>
  <si>
    <t>崔纪权</t>
  </si>
  <si>
    <t>实际产量超测产21.12%，经团连公示，产量真实有效。</t>
  </si>
  <si>
    <t>张耀成</t>
  </si>
  <si>
    <t>412725********5114</t>
  </si>
  <si>
    <t>实际产量超测产10.55%，经团连公示，产量真实有效。</t>
  </si>
  <si>
    <t>张龙</t>
  </si>
  <si>
    <t>实际产量超测产16.94%，经团连公示，产量真实有效。</t>
  </si>
  <si>
    <t>徐泉文</t>
  </si>
  <si>
    <t>654123********5413</t>
  </si>
  <si>
    <t>实际产量超测产15.52%，经团连公示，产量真实有效。</t>
  </si>
  <si>
    <t>徐麒涵</t>
  </si>
  <si>
    <t>654123********5391</t>
  </si>
  <si>
    <t>实际产量超测产5.53%，经闭连公示，产量真实有效。</t>
  </si>
  <si>
    <t>曹占伟</t>
  </si>
  <si>
    <t>412722********401X</t>
  </si>
  <si>
    <t>曹孟金</t>
  </si>
  <si>
    <t>412722********4017</t>
  </si>
  <si>
    <t>实际产量超测产4.68%，经团连公示，产量真实有效。</t>
  </si>
  <si>
    <t>曹小伍</t>
  </si>
  <si>
    <t>412722********4012</t>
  </si>
  <si>
    <t>实际产量超测产4.89%，经团连公示。产量真实有效。</t>
  </si>
  <si>
    <t>李俊岭</t>
  </si>
  <si>
    <t>412722********4911</t>
  </si>
  <si>
    <t>实际产量超测产13.79%，经团连公示，产量真实有效。</t>
  </si>
  <si>
    <t>来备战</t>
  </si>
  <si>
    <t>实际产量超测产18.21%，经团连公示，产量真实有效。</t>
  </si>
  <si>
    <t>武江</t>
  </si>
  <si>
    <t>实际产量超测产6.16%，经团连公示，产量真实有效。</t>
  </si>
  <si>
    <t>王磊</t>
  </si>
  <si>
    <t>实际产量超测产7.85%，经团连公示，产量真实有效。</t>
  </si>
  <si>
    <t>许庭祥</t>
  </si>
  <si>
    <t>412722********4914</t>
  </si>
  <si>
    <t>实际产量超测产33.17%，经团连公示，产量真实有效。</t>
  </si>
  <si>
    <t>许建平</t>
  </si>
  <si>
    <t>654123********5405</t>
  </si>
  <si>
    <t>实际产量超测产10.8%，经团连公示，产量真实有效。</t>
  </si>
  <si>
    <t>赵红彦</t>
  </si>
  <si>
    <t>412722********4099</t>
  </si>
  <si>
    <t>实际产量超测产31.61%，经团连公示，产量真实有效。</t>
  </si>
  <si>
    <t>郝建华</t>
  </si>
  <si>
    <t>412725********5616</t>
  </si>
  <si>
    <t>实际产量超测产16.12%，经团连公示，产量真实有效。</t>
  </si>
  <si>
    <t>郭华伟</t>
  </si>
  <si>
    <t>412325********0636</t>
  </si>
  <si>
    <t>实际产量超测产10.53%，经团连公示，产量真实有效。</t>
  </si>
  <si>
    <t>郭宝军</t>
  </si>
  <si>
    <t>实际产量超测产10.14%，经团连公示，产量真实有效。</t>
  </si>
  <si>
    <t>郭帅飞</t>
  </si>
  <si>
    <t>412722********491X</t>
  </si>
  <si>
    <t>实际产量超测产26.46%，经团连公示，产量真实有效。</t>
  </si>
  <si>
    <t>郭连军</t>
  </si>
  <si>
    <t>412722********4912</t>
  </si>
  <si>
    <t>实际产量超测产29.56%，经团连公示，产量真实有效。</t>
  </si>
  <si>
    <t>郭雪</t>
  </si>
  <si>
    <t>654123********5404</t>
  </si>
  <si>
    <t>实际产量超测产38.62%，经团连公示，产量真实有效。</t>
  </si>
  <si>
    <t>陈亚丽</t>
  </si>
  <si>
    <t>实际产量超测产13.81%，经团连公示，产量真实有效。</t>
  </si>
  <si>
    <t>陈家辉</t>
  </si>
  <si>
    <t>实际产量超测产12.24%，经团连公示，产量真实有效。</t>
  </si>
  <si>
    <t>陈晓雨</t>
  </si>
  <si>
    <t>霍新伟</t>
  </si>
  <si>
    <t>实际产量超测产8.64%，经团连公示，产量真实有效。</t>
  </si>
  <si>
    <t>霍震</t>
  </si>
  <si>
    <t>实际产量超测产12.4%，经团连公示，产量真实有效。</t>
  </si>
  <si>
    <t>韩方迪</t>
  </si>
  <si>
    <t>412325********6960</t>
  </si>
  <si>
    <t>实际产量超测产18.67%，经团连公示，产量真实有效。</t>
  </si>
  <si>
    <t>马丽蓉</t>
  </si>
  <si>
    <t>实际产量超测产9.03%，经团连公示，产量真实有效。</t>
  </si>
  <si>
    <t>马娟娟</t>
  </si>
  <si>
    <t>654023********5389</t>
  </si>
  <si>
    <t>实际产量超测产6.96%，经团连公示，产量真实有效。</t>
  </si>
  <si>
    <t>66团14连</t>
  </si>
  <si>
    <t>李平</t>
  </si>
  <si>
    <t>654122********1014</t>
  </si>
  <si>
    <t>137****3330</t>
  </si>
  <si>
    <t>王柯</t>
  </si>
  <si>
    <t>654122********1019</t>
  </si>
  <si>
    <t>185****8999</t>
  </si>
  <si>
    <t>实际产量超测产4.59%，经团连公示，产量真实有效。</t>
  </si>
  <si>
    <t>裴元升</t>
  </si>
  <si>
    <t>654123********6014</t>
  </si>
  <si>
    <t>135****2870</t>
  </si>
  <si>
    <t>实际产量超测产4.73%，经团连公示，产量真实有效。</t>
  </si>
  <si>
    <t>67团2连</t>
  </si>
  <si>
    <t>任仕平</t>
  </si>
  <si>
    <t>654122********1031</t>
  </si>
  <si>
    <t>137****5709</t>
  </si>
  <si>
    <t>实际产量超测产4.58%， 经团连公示，产量真实有效。</t>
  </si>
  <si>
    <t>完颜有全</t>
  </si>
  <si>
    <t>412725********6936</t>
  </si>
  <si>
    <t>135****8431</t>
  </si>
  <si>
    <t>实际产量超测产4.39%，经团连公示，产量真实有效。</t>
  </si>
  <si>
    <t>李俭来</t>
  </si>
  <si>
    <t>412722********731X</t>
  </si>
  <si>
    <t>189****537</t>
  </si>
  <si>
    <t>田得春</t>
  </si>
  <si>
    <t>510623********8213</t>
  </si>
  <si>
    <t>138****1653</t>
  </si>
  <si>
    <t>实际产量超测产5.38%，经团连公示，产量真实有效。</t>
  </si>
  <si>
    <t>谭海高</t>
  </si>
  <si>
    <t>412725********0813</t>
  </si>
  <si>
    <t>152****8166</t>
  </si>
  <si>
    <t>实际产量超测产4%，经团连公示，产量真实有效。</t>
  </si>
  <si>
    <t>67团4连</t>
  </si>
  <si>
    <t>何天振</t>
  </si>
  <si>
    <t>654122XXXXXXXX1011</t>
  </si>
  <si>
    <t>138*****5398</t>
  </si>
  <si>
    <t>刘艳红</t>
  </si>
  <si>
    <t>412722XXXXXXXX6166</t>
  </si>
  <si>
    <t>182*****0388</t>
  </si>
  <si>
    <t>凌向农</t>
  </si>
  <si>
    <t>412722XXXXXXXX1019</t>
  </si>
  <si>
    <t>133****0248</t>
  </si>
  <si>
    <t>实际产量超测产5.43%，经团连公示，产量真实有效。</t>
  </si>
  <si>
    <t>67团6连</t>
  </si>
  <si>
    <t>郭小凤</t>
  </si>
  <si>
    <t>659001******053421</t>
  </si>
  <si>
    <t>135****3212</t>
  </si>
  <si>
    <t>190.0</t>
  </si>
  <si>
    <t>实际产量超测产9.10%，经团连公示，产量真实有效。</t>
  </si>
  <si>
    <t>吴新建</t>
  </si>
  <si>
    <t>412321******134679</t>
  </si>
  <si>
    <t>133****9540</t>
  </si>
  <si>
    <t>80.0</t>
  </si>
  <si>
    <t>实际产量超测产10.86%，经团连公示，产量真实有效。</t>
  </si>
  <si>
    <t>王俊玲</t>
  </si>
  <si>
    <t>654123******292782</t>
  </si>
  <si>
    <t>132****7886</t>
  </si>
  <si>
    <t>100.0</t>
  </si>
  <si>
    <t>实际产量超测产4.98%，经团连公示，产量真实有效。</t>
  </si>
  <si>
    <t>刘家国</t>
  </si>
  <si>
    <t>654122******221036</t>
  </si>
  <si>
    <t>133****7808</t>
  </si>
  <si>
    <t>205.0</t>
  </si>
  <si>
    <t>实际产量超测产7.33%，经团连公示，产量真实有效。</t>
  </si>
  <si>
    <t>马善续</t>
  </si>
  <si>
    <t>622626******184910</t>
  </si>
  <si>
    <t>182****9338</t>
  </si>
  <si>
    <t>陈龙</t>
  </si>
  <si>
    <t>654122******091014</t>
  </si>
  <si>
    <t>136****5238</t>
  </si>
  <si>
    <t>250.0</t>
  </si>
  <si>
    <t>实际产量超测产7.55%，经团连公示，产量真实有效。</t>
  </si>
  <si>
    <t>王全</t>
  </si>
  <si>
    <t>370283******015232</t>
  </si>
  <si>
    <t>155****8717</t>
  </si>
  <si>
    <t>200.0</t>
  </si>
  <si>
    <t>实际产量超测产5.83%，经团连公示，产量真实有效。</t>
  </si>
  <si>
    <t>孙德卢</t>
  </si>
  <si>
    <t>412325******194512</t>
  </si>
  <si>
    <t>137****0789</t>
  </si>
  <si>
    <t>50.0</t>
  </si>
  <si>
    <t>实际产量超测产7.60%，经团连公示，产量真实有效。</t>
  </si>
  <si>
    <t>崔曙光</t>
  </si>
  <si>
    <t>411425******182717</t>
  </si>
  <si>
    <t>150****0258</t>
  </si>
  <si>
    <t>120.0</t>
  </si>
  <si>
    <t>实际产量超测产6.44%，经团连公示，产量真实有效。</t>
  </si>
  <si>
    <t>王海琰</t>
  </si>
  <si>
    <t>654122******111028</t>
  </si>
  <si>
    <t>152****9200</t>
  </si>
  <si>
    <t>284.0</t>
  </si>
  <si>
    <t>实际产量超测产9.25%，经团连公示，产量真实有效。</t>
  </si>
  <si>
    <t>67团8连</t>
  </si>
  <si>
    <t>王国庆</t>
  </si>
  <si>
    <t>412722********735X</t>
  </si>
  <si>
    <t>135****4807</t>
  </si>
  <si>
    <t>实际产量超测产4.45%，经团连公示，产量真实有效。</t>
  </si>
  <si>
    <t>马武其</t>
  </si>
  <si>
    <t>622626********4939</t>
  </si>
  <si>
    <t>135****0922</t>
  </si>
  <si>
    <t>实际产量超测产4.34%，经团连公示，产量真实有效。</t>
  </si>
  <si>
    <t>杨守龙</t>
  </si>
  <si>
    <t>654122********1015</t>
  </si>
  <si>
    <t>137****0168</t>
  </si>
  <si>
    <t>实际产量超测产4.20%，经团连公示，产量真实有效。</t>
  </si>
  <si>
    <t>马国富</t>
  </si>
  <si>
    <t>622626********4917</t>
  </si>
  <si>
    <t>150****7129</t>
  </si>
  <si>
    <t>实际产量超测产8.67%，经团连公示，产量真实有效。</t>
  </si>
  <si>
    <t>贾威亚</t>
  </si>
  <si>
    <t>654122********1018</t>
  </si>
  <si>
    <t>187****8849</t>
  </si>
  <si>
    <t>67团11连</t>
  </si>
  <si>
    <t>郭胜军</t>
  </si>
  <si>
    <t>132123********3815</t>
  </si>
  <si>
    <t>155****8390</t>
  </si>
  <si>
    <t>实际产量超测产9.5%，经团连公示，产量真实有效。</t>
  </si>
  <si>
    <t>牛效力</t>
  </si>
  <si>
    <t>412725********0613</t>
  </si>
  <si>
    <t>131****1894</t>
  </si>
  <si>
    <t>实际产量超测产14.45%，经团连公示，产量真实有效。</t>
  </si>
  <si>
    <t>张全会</t>
  </si>
  <si>
    <t>412327********0910</t>
  </si>
  <si>
    <t>189****0398</t>
  </si>
  <si>
    <t>刘志华</t>
  </si>
  <si>
    <t>411422********7018</t>
  </si>
  <si>
    <t>153****1695</t>
  </si>
  <si>
    <t>刘须德</t>
  </si>
  <si>
    <t>654122********1298</t>
  </si>
  <si>
    <t>实际产量超测产4.83%，经团连公示，产量真实有效。</t>
  </si>
  <si>
    <t>崔书生</t>
  </si>
  <si>
    <t>412725********4256</t>
  </si>
  <si>
    <t>137****5032</t>
  </si>
  <si>
    <t>实际产量超测产8.83%，经团连公示，产量真实有效。</t>
  </si>
  <si>
    <t>刘瑞林</t>
  </si>
  <si>
    <t>412321********3411</t>
  </si>
  <si>
    <t>实际产量超测产17.81%，经团连公示，产量真实有效。</t>
  </si>
  <si>
    <t>李富林</t>
  </si>
  <si>
    <t>412725********4253</t>
  </si>
  <si>
    <t>136****2958</t>
  </si>
  <si>
    <t>实际产量超测产15.25%，经团连公示，产量真实有效。</t>
  </si>
  <si>
    <t>刘勋昌</t>
  </si>
  <si>
    <t>412325********7012</t>
  </si>
  <si>
    <t>实际产量超测产12.89%，经团连公示，产量真实有效。</t>
  </si>
  <si>
    <t>王国军</t>
  </si>
  <si>
    <t>412725********4212</t>
  </si>
  <si>
    <t>136****6355</t>
  </si>
  <si>
    <t>实际产量超测产29.35%，经团连公示，产量真实有效。</t>
  </si>
  <si>
    <t>段敬艳</t>
  </si>
  <si>
    <t>412725********4257</t>
  </si>
  <si>
    <t>136****9008</t>
  </si>
  <si>
    <t>实际产量超测产5.44%，经团连公示，产量真实有效。</t>
  </si>
  <si>
    <t>徐少康</t>
  </si>
  <si>
    <t>412424********881X</t>
  </si>
  <si>
    <t>136****7112</t>
  </si>
  <si>
    <t>实际产量超测产27.18%，经团连公示，产量真实有效。</t>
  </si>
  <si>
    <t>徐敬鑫</t>
  </si>
  <si>
    <t>411424********8818</t>
  </si>
  <si>
    <t>185****8964</t>
  </si>
  <si>
    <t>实际产量超测产13.4%，经团连公示，产量真实有效。</t>
  </si>
  <si>
    <t>刘贵华</t>
  </si>
  <si>
    <t>412725********693X</t>
  </si>
  <si>
    <t>181****6367</t>
  </si>
  <si>
    <t>实际产量超测产6.3%，经团连公示，产量真实有效。</t>
  </si>
  <si>
    <t>邵相涛</t>
  </si>
  <si>
    <t>411424********3331</t>
  </si>
  <si>
    <t>实际产量超测产13.58%，经团连公示，产量真实有效。</t>
  </si>
  <si>
    <t>郭成平</t>
  </si>
  <si>
    <t>622626********7317</t>
  </si>
  <si>
    <t>135****4799</t>
  </si>
  <si>
    <t>实际产量超测产7.95%，经团连公示，产量真实有效。</t>
  </si>
  <si>
    <t>马向华</t>
  </si>
  <si>
    <t>412725********461X</t>
  </si>
  <si>
    <t>137****2178</t>
  </si>
  <si>
    <t>实际产量超测产4.94%，经团连公示，产量真实有效。</t>
  </si>
  <si>
    <t>李存时</t>
  </si>
  <si>
    <t>622628********7693</t>
  </si>
  <si>
    <t>152****4488</t>
  </si>
  <si>
    <t>实际产量超测产5.63%，经团连公示，产量真实有效。</t>
  </si>
  <si>
    <t>崔戈祥</t>
  </si>
  <si>
    <t>412725********4316</t>
  </si>
  <si>
    <t>198****8802</t>
  </si>
  <si>
    <t>实际产量超测产14.98%，经团连公示，产量真实有效。</t>
  </si>
  <si>
    <t>67团分场1队</t>
  </si>
  <si>
    <t>张赵艳</t>
  </si>
  <si>
    <t>621226********5566</t>
  </si>
  <si>
    <t>1519****5673</t>
  </si>
  <si>
    <t>实际产量超测产30.17%，经团连公示，产量真实有效。</t>
  </si>
  <si>
    <t>67团分场3队</t>
  </si>
  <si>
    <t>王三德</t>
  </si>
  <si>
    <t>622628********7718</t>
  </si>
  <si>
    <t>136****7626</t>
  </si>
  <si>
    <t>实际产量超测产6.39%，经团连公示，产量真实有效。</t>
  </si>
  <si>
    <t>王汉军</t>
  </si>
  <si>
    <t>622628********6793</t>
  </si>
  <si>
    <t>135****7253</t>
  </si>
  <si>
    <t>实际产量超测产8.07%，经团连公示，产量真实有效。</t>
  </si>
  <si>
    <t>王桃寿</t>
  </si>
  <si>
    <t>622628********7711</t>
  </si>
  <si>
    <t>136****8093</t>
  </si>
  <si>
    <t>实际产量超测产26.75%，经团连公示，产量真实有效。</t>
  </si>
  <si>
    <t>王文林</t>
  </si>
  <si>
    <t>622628********7696</t>
  </si>
  <si>
    <t>158****8090</t>
  </si>
  <si>
    <t>实际产量超测产32.67%，经团连公示，产量真实有效。</t>
  </si>
  <si>
    <t>王贵德</t>
  </si>
  <si>
    <t>622628********7691</t>
  </si>
  <si>
    <t>136****8113</t>
  </si>
  <si>
    <t>李海明</t>
  </si>
  <si>
    <t>622628********7694</t>
  </si>
  <si>
    <t>152****5589</t>
  </si>
  <si>
    <t>实际产量超测产17.02%，经团连公示，产量真实有效。</t>
  </si>
  <si>
    <t>豆学选</t>
  </si>
  <si>
    <t>622623********1259</t>
  </si>
  <si>
    <t>131****2498</t>
  </si>
  <si>
    <t>实际产量超测产22.24%，经团连公示，产量真实有效。</t>
  </si>
  <si>
    <t>王红中</t>
  </si>
  <si>
    <t>622623********1213</t>
  </si>
  <si>
    <t>187****9755</t>
  </si>
  <si>
    <t>付贵层</t>
  </si>
  <si>
    <t>622623********2113</t>
  </si>
  <si>
    <t>182****9319</t>
  </si>
  <si>
    <t>实际产量超测产25.69%，经团连公示，产量真实有效。</t>
  </si>
  <si>
    <t>622628********7692</t>
  </si>
  <si>
    <t>实际产量超测产19.45%，经团连公示，产量真实有效。</t>
  </si>
  <si>
    <t>张长红</t>
  </si>
  <si>
    <t>155****5526</t>
  </si>
  <si>
    <t>实际产量超测产13.86%，经团连公示，产量真实有效。</t>
  </si>
  <si>
    <t>刘全福</t>
  </si>
  <si>
    <t>622623********123X</t>
  </si>
  <si>
    <t>155****6319</t>
  </si>
  <si>
    <t>实际产量超测产25.37%，经团连公示，产量真实有效。</t>
  </si>
  <si>
    <t>69团5连</t>
  </si>
  <si>
    <t>何远仲</t>
  </si>
  <si>
    <t>510322********0695</t>
  </si>
  <si>
    <t>150****8895</t>
  </si>
  <si>
    <t>实际产量超测产4.46%，经团连公示，产量真实有效。</t>
  </si>
  <si>
    <t>冯艳辉</t>
  </si>
  <si>
    <t>654122********1618</t>
  </si>
  <si>
    <t>136****0637</t>
  </si>
  <si>
    <t>实际产量超测产7.02%，经团连公示，产量真实有效。</t>
  </si>
  <si>
    <t>刘玉明</t>
  </si>
  <si>
    <t>412726********6775</t>
  </si>
  <si>
    <t>159****2672</t>
  </si>
  <si>
    <t>周英福</t>
  </si>
  <si>
    <t>512221********5119</t>
  </si>
  <si>
    <t>177****0522</t>
  </si>
  <si>
    <t>实际产量超测产7.68%，经团连公示，产量真实有效。</t>
  </si>
  <si>
    <t>祁淑元</t>
  </si>
  <si>
    <t>654124********4022</t>
  </si>
  <si>
    <t>136****9533</t>
  </si>
  <si>
    <t>实际产量超测产4.29%，经团连公示，产量真实有效。</t>
  </si>
  <si>
    <t>郭山丰</t>
  </si>
  <si>
    <t>412725********5437</t>
  </si>
  <si>
    <t>132****0099</t>
  </si>
  <si>
    <t>实际产量超测产5.66%，经团连公示，产量真实有效。</t>
  </si>
  <si>
    <t>郭文胜</t>
  </si>
  <si>
    <t>511027********2816</t>
  </si>
  <si>
    <t>136****0621</t>
  </si>
  <si>
    <t>实际产量超测产8.15%，经团连公示，产量真实有效。</t>
  </si>
  <si>
    <t>钱玉明</t>
  </si>
  <si>
    <t>370421********5614</t>
  </si>
  <si>
    <t>137****3655</t>
  </si>
  <si>
    <t>陈双营</t>
  </si>
  <si>
    <t>412721********5053</t>
  </si>
  <si>
    <t>152****9186</t>
  </si>
  <si>
    <t>实际产量超测产15.77%，经团连公示，产量真实有效。</t>
  </si>
  <si>
    <t>78团6连</t>
  </si>
  <si>
    <t>杨兆军</t>
  </si>
  <si>
    <t>412725********4259</t>
  </si>
  <si>
    <t>136*****009</t>
  </si>
  <si>
    <t>实际产量超测产5.61%，经团连公示，产量真实有效。</t>
  </si>
  <si>
    <t>二、混交情况</t>
  </si>
  <si>
    <t>吴少飞</t>
  </si>
  <si>
    <t>654123********6039</t>
  </si>
  <si>
    <t>130****2757</t>
  </si>
  <si>
    <t>与刘广军（412726********1217）混交。吴少飞交售的35736公斤籽棉中，5000公斤为刘广军250.18亩中的籽棉，吴少飞实际种植的50亩，实际籽棉量为30376公斤，实际超产8.46%。</t>
  </si>
  <si>
    <t>刘广军</t>
  </si>
  <si>
    <t>412726********1217</t>
  </si>
  <si>
    <t>130****9683</t>
  </si>
  <si>
    <t>与吴少飞（654123********6039）混交。刘广军的5000公斤籽棉交售到吴少飞名下，刘广军实际交售籽棉为151793公斤，刘广军实际超产8.35%。</t>
  </si>
  <si>
    <t>史向阳</t>
  </si>
  <si>
    <t>412725********5412</t>
  </si>
  <si>
    <t>152****8738</t>
  </si>
  <si>
    <t>史峰与李侠是夫妻关系，与史向阳是父子关系，3人混交，实际单产629.69公斤，超测产14.48%。</t>
  </si>
  <si>
    <t>史峰</t>
  </si>
  <si>
    <t>412725********5410</t>
  </si>
  <si>
    <t>152****6768</t>
  </si>
  <si>
    <t>李侠</t>
  </si>
  <si>
    <t>412725********5483</t>
  </si>
  <si>
    <t>三、其他情况</t>
  </si>
  <si>
    <t>67团5连</t>
  </si>
  <si>
    <t>毛新华</t>
  </si>
  <si>
    <t>654122********1012</t>
  </si>
  <si>
    <t>189****2662</t>
  </si>
  <si>
    <t>实际种植面积115亩，其中15亩在盐碱地种植，单产220公斤，为未经过棉花种植面积申报、审核、公示的土地上种植，不在补贴范围内，不予补贴，实际超测产13.72%，经公示，产量真实有效。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</si>
</sst>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%"/>
    <numFmt numFmtId="179" formatCode="000000********0000"/>
    <numFmt numFmtId="180" formatCode="0.00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sz val="10"/>
      <color rgb="FF000000"/>
      <name val="宋体"/>
      <charset val="0"/>
    </font>
    <font>
      <sz val="10"/>
      <name val="宋体"/>
      <charset val="0"/>
    </font>
    <font>
      <sz val="10"/>
      <color theme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5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39" fillId="14" borderId="15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>
      <alignment vertical="center"/>
    </xf>
    <xf numFmtId="177" fontId="12" fillId="0" borderId="2" xfId="0" applyNumberFormat="1" applyFont="1" applyFill="1" applyBorder="1">
      <alignment vertical="center"/>
    </xf>
    <xf numFmtId="0" fontId="12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 applyProtection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2" xfId="0" applyNumberFormat="1" applyFill="1" applyBorder="1">
      <alignment vertical="center"/>
    </xf>
    <xf numFmtId="0" fontId="0" fillId="0" borderId="2" xfId="0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0" fontId="11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10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top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>
      <alignment vertical="center"/>
    </xf>
    <xf numFmtId="180" fontId="0" fillId="0" borderId="0" xfId="0" applyNumberForma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72;&#24066;&#20844;&#31034;\&#26825;&#33457;&#34917;&#36148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E1" t="str">
            <v>身份证号</v>
          </cell>
          <cell r="F1" t="str">
            <v>电话</v>
          </cell>
        </row>
        <row r="2">
          <cell r="E2" t="str">
            <v>654123********5405</v>
          </cell>
          <cell r="F2" t="str">
            <v>155****9256</v>
          </cell>
        </row>
        <row r="3">
          <cell r="E3" t="str">
            <v>412722********4099</v>
          </cell>
          <cell r="F3" t="str">
            <v>130****5317</v>
          </cell>
        </row>
        <row r="4">
          <cell r="E4" t="str">
            <v>412725********5616</v>
          </cell>
          <cell r="F4" t="str">
            <v>150****0261</v>
          </cell>
        </row>
        <row r="5">
          <cell r="E5" t="str">
            <v>412325********0636</v>
          </cell>
          <cell r="F5" t="str">
            <v>189****9096</v>
          </cell>
        </row>
        <row r="6">
          <cell r="E6" t="str">
            <v>654123********5376</v>
          </cell>
          <cell r="F6" t="str">
            <v>180****6068</v>
          </cell>
        </row>
        <row r="7">
          <cell r="E7" t="str">
            <v>412722********491X</v>
          </cell>
          <cell r="F7" t="str">
            <v>175****1505</v>
          </cell>
        </row>
        <row r="8">
          <cell r="E8" t="str">
            <v>412722********4912</v>
          </cell>
          <cell r="F8" t="str">
            <v>139****3924</v>
          </cell>
        </row>
        <row r="9">
          <cell r="E9" t="str">
            <v>654123********5404</v>
          </cell>
          <cell r="F9" t="str">
            <v>158****8024</v>
          </cell>
        </row>
        <row r="10">
          <cell r="E10" t="str">
            <v>654123********5409</v>
          </cell>
          <cell r="F10" t="str">
            <v>181****4622</v>
          </cell>
        </row>
        <row r="11">
          <cell r="E11" t="str">
            <v>654123********5377</v>
          </cell>
          <cell r="F11" t="str">
            <v>158****0044</v>
          </cell>
        </row>
        <row r="12">
          <cell r="E12" t="str">
            <v>654123********5384</v>
          </cell>
          <cell r="F12" t="str">
            <v>191****5069</v>
          </cell>
        </row>
        <row r="13">
          <cell r="E13" t="str">
            <v>654123********5372</v>
          </cell>
          <cell r="F13" t="str">
            <v>136****3807</v>
          </cell>
        </row>
        <row r="14">
          <cell r="E14" t="str">
            <v>654123********5370</v>
          </cell>
          <cell r="F14" t="str">
            <v>158****3749</v>
          </cell>
        </row>
        <row r="15">
          <cell r="E15" t="str">
            <v>654123********5374</v>
          </cell>
          <cell r="F15" t="str">
            <v>130****0801</v>
          </cell>
        </row>
        <row r="16">
          <cell r="E16" t="str">
            <v>412325********6930</v>
          </cell>
          <cell r="F16" t="str">
            <v>181****4482</v>
          </cell>
        </row>
        <row r="17">
          <cell r="E17" t="str">
            <v>412325********6960</v>
          </cell>
          <cell r="F17" t="str">
            <v>183****7885</v>
          </cell>
        </row>
        <row r="18">
          <cell r="E18" t="str">
            <v>654123********5385</v>
          </cell>
          <cell r="F18" t="str">
            <v>137****9165</v>
          </cell>
        </row>
        <row r="19">
          <cell r="E19" t="str">
            <v>654023********5389</v>
          </cell>
          <cell r="F19" t="str">
            <v>152****4507</v>
          </cell>
        </row>
        <row r="20">
          <cell r="E20" t="str">
            <v>654123********5397</v>
          </cell>
          <cell r="F20" t="str">
            <v>181****9819</v>
          </cell>
        </row>
        <row r="21">
          <cell r="E21" t="str">
            <v>654123********5409</v>
          </cell>
          <cell r="F21" t="str">
            <v>181****3156</v>
          </cell>
        </row>
        <row r="22">
          <cell r="E22" t="str">
            <v>654123********5411</v>
          </cell>
          <cell r="F22" t="str">
            <v>155****9269</v>
          </cell>
        </row>
        <row r="23">
          <cell r="E23" t="str">
            <v>412325********061X</v>
          </cell>
          <cell r="F23" t="str">
            <v>155****3458</v>
          </cell>
        </row>
        <row r="24">
          <cell r="E24" t="str">
            <v>654123********5376</v>
          </cell>
          <cell r="F24" t="str">
            <v>180****3649</v>
          </cell>
        </row>
        <row r="25">
          <cell r="E25" t="str">
            <v>654123********5375</v>
          </cell>
          <cell r="F25" t="str">
            <v>137****2623</v>
          </cell>
        </row>
        <row r="26">
          <cell r="E26" t="str">
            <v>412725********5114</v>
          </cell>
          <cell r="F26" t="str">
            <v>137****4037</v>
          </cell>
        </row>
        <row r="27">
          <cell r="E27" t="str">
            <v>654123********5378</v>
          </cell>
          <cell r="F27" t="str">
            <v>176****1446</v>
          </cell>
        </row>
        <row r="28">
          <cell r="E28" t="str">
            <v>654123********5413</v>
          </cell>
          <cell r="F28" t="str">
            <v>189****1916</v>
          </cell>
        </row>
        <row r="29">
          <cell r="E29" t="str">
            <v>654123********5391</v>
          </cell>
          <cell r="F29" t="str">
            <v>181****2220</v>
          </cell>
        </row>
        <row r="30">
          <cell r="E30" t="str">
            <v>654123********5376</v>
          </cell>
          <cell r="F30" t="str">
            <v>191****1127</v>
          </cell>
        </row>
        <row r="31">
          <cell r="E31" t="str">
            <v>412722********401X</v>
          </cell>
          <cell r="F31" t="str">
            <v>181****1330</v>
          </cell>
        </row>
        <row r="32">
          <cell r="E32" t="str">
            <v>412722********4017</v>
          </cell>
          <cell r="F32" t="str">
            <v>153****3729</v>
          </cell>
        </row>
        <row r="33">
          <cell r="E33" t="str">
            <v>412722********4012</v>
          </cell>
          <cell r="F33" t="str">
            <v>158****6828</v>
          </cell>
        </row>
        <row r="34">
          <cell r="E34" t="str">
            <v>412722********4911</v>
          </cell>
          <cell r="F34" t="str">
            <v>155****9356</v>
          </cell>
        </row>
        <row r="35">
          <cell r="E35" t="str">
            <v>412722********4038</v>
          </cell>
          <cell r="F35" t="str">
            <v>153****0230</v>
          </cell>
        </row>
        <row r="36">
          <cell r="E36" t="str">
            <v>654123********5377</v>
          </cell>
          <cell r="F36" t="str">
            <v>135****3752</v>
          </cell>
        </row>
        <row r="37">
          <cell r="E37" t="str">
            <v>654123********5375</v>
          </cell>
          <cell r="F37" t="str">
            <v>138****9973</v>
          </cell>
        </row>
        <row r="38">
          <cell r="E38" t="str">
            <v>654123********539X</v>
          </cell>
          <cell r="F38" t="str">
            <v>130****9913</v>
          </cell>
        </row>
        <row r="39">
          <cell r="E39" t="str">
            <v>412722********4914</v>
          </cell>
          <cell r="F39" t="str">
            <v>158****6369</v>
          </cell>
        </row>
        <row r="40">
          <cell r="E40" t="str">
            <v>654123********537X</v>
          </cell>
          <cell r="F40" t="str">
            <v>131****9518</v>
          </cell>
        </row>
        <row r="41">
          <cell r="E41" t="str">
            <v>654123********5393</v>
          </cell>
          <cell r="F41" t="str">
            <v>176****1482</v>
          </cell>
        </row>
        <row r="42">
          <cell r="E42" t="str">
            <v>654123********5374</v>
          </cell>
          <cell r="F42" t="str">
            <v>132****0535</v>
          </cell>
        </row>
        <row r="43">
          <cell r="E43" t="str">
            <v>654123********5376</v>
          </cell>
          <cell r="F43" t="str">
            <v>181****7556</v>
          </cell>
        </row>
        <row r="44">
          <cell r="E44" t="str">
            <v>654123********5392</v>
          </cell>
          <cell r="F44" t="str">
            <v>152****3318</v>
          </cell>
        </row>
        <row r="45">
          <cell r="E45" t="str">
            <v>654123********539X</v>
          </cell>
          <cell r="F45" t="str">
            <v>180****4083</v>
          </cell>
        </row>
        <row r="46">
          <cell r="E46" t="str">
            <v>412325********6939</v>
          </cell>
          <cell r="F46" t="str">
            <v>155****9816</v>
          </cell>
        </row>
        <row r="47">
          <cell r="E47" t="str">
            <v>652423********5417</v>
          </cell>
          <cell r="F47" t="str">
            <v>137****9907</v>
          </cell>
        </row>
        <row r="48">
          <cell r="E48" t="str">
            <v>412325********6931</v>
          </cell>
          <cell r="F48" t="str">
            <v>152****8370</v>
          </cell>
        </row>
        <row r="49">
          <cell r="E49" t="str">
            <v>654123********5379</v>
          </cell>
          <cell r="F49" t="str">
            <v>186****2076</v>
          </cell>
        </row>
        <row r="50">
          <cell r="E50" t="str">
            <v>654123********5376</v>
          </cell>
          <cell r="F50" t="str">
            <v>132****7592</v>
          </cell>
        </row>
        <row r="51">
          <cell r="E51" t="str">
            <v>412325********1230</v>
          </cell>
          <cell r="F51" t="str">
            <v>137****8386</v>
          </cell>
        </row>
        <row r="52">
          <cell r="E52" t="str">
            <v>412325********6933</v>
          </cell>
          <cell r="F52" t="str">
            <v>152****1481</v>
          </cell>
        </row>
        <row r="53">
          <cell r="E53" t="str">
            <v>411422********1246</v>
          </cell>
          <cell r="F53" t="str">
            <v>152****3539</v>
          </cell>
        </row>
        <row r="54">
          <cell r="E54" t="str">
            <v>412325********122X</v>
          </cell>
          <cell r="F54" t="str">
            <v>182****5634</v>
          </cell>
        </row>
        <row r="55">
          <cell r="E55" t="str">
            <v>654123********5386</v>
          </cell>
          <cell r="F55" t="str">
            <v>155****0416</v>
          </cell>
        </row>
        <row r="56">
          <cell r="E56" t="str">
            <v>654123********1226</v>
          </cell>
          <cell r="F56" t="str">
            <v>139****7400</v>
          </cell>
        </row>
        <row r="57">
          <cell r="E57" t="str">
            <v>654123********5371</v>
          </cell>
          <cell r="F57" t="str">
            <v>186****4288</v>
          </cell>
        </row>
        <row r="58">
          <cell r="E58" t="str">
            <v>654023********0486</v>
          </cell>
          <cell r="F58" t="str">
            <v>176****7325</v>
          </cell>
        </row>
        <row r="59">
          <cell r="E59" t="str">
            <v>412325********5696</v>
          </cell>
          <cell r="F59" t="str">
            <v>132****6037</v>
          </cell>
        </row>
        <row r="60">
          <cell r="E60" t="str">
            <v>654123********1871</v>
          </cell>
          <cell r="F60" t="str">
            <v>182****2212</v>
          </cell>
        </row>
        <row r="61">
          <cell r="E61" t="str">
            <v>342123********1947</v>
          </cell>
          <cell r="F61" t="str">
            <v>180****2092</v>
          </cell>
        </row>
        <row r="62">
          <cell r="E62" t="str">
            <v>654123********5378</v>
          </cell>
          <cell r="F62" t="str">
            <v>137****7176</v>
          </cell>
        </row>
        <row r="63">
          <cell r="E63" t="str">
            <v>654123********5385</v>
          </cell>
          <cell r="F63" t="str">
            <v>132****9139</v>
          </cell>
        </row>
        <row r="64">
          <cell r="E64" t="str">
            <v>654123********5390</v>
          </cell>
          <cell r="F64" t="str">
            <v>131****0822</v>
          </cell>
        </row>
        <row r="65">
          <cell r="E65" t="str">
            <v>654123********5398</v>
          </cell>
          <cell r="F65" t="str">
            <v>131****7169</v>
          </cell>
        </row>
        <row r="66">
          <cell r="E66" t="str">
            <v>654123********5378</v>
          </cell>
          <cell r="F66" t="str">
            <v>138****1493</v>
          </cell>
        </row>
        <row r="67">
          <cell r="E67" t="str">
            <v>654123********5374</v>
          </cell>
          <cell r="F67" t="str">
            <v>130****1723</v>
          </cell>
        </row>
        <row r="68">
          <cell r="E68" t="str">
            <v>420606********3525</v>
          </cell>
          <cell r="F68" t="str">
            <v>177****5051</v>
          </cell>
        </row>
        <row r="69">
          <cell r="E69" t="str">
            <v>654123********5390</v>
          </cell>
          <cell r="F69" t="str">
            <v>131***1672</v>
          </cell>
        </row>
        <row r="70">
          <cell r="E70" t="str">
            <v>654123********5381</v>
          </cell>
          <cell r="F70" t="str">
            <v>180****4462</v>
          </cell>
        </row>
        <row r="71">
          <cell r="E71" t="str">
            <v>654123********539X</v>
          </cell>
          <cell r="F71" t="str">
            <v>133****7186</v>
          </cell>
        </row>
        <row r="72">
          <cell r="E72" t="str">
            <v>654123********5379</v>
          </cell>
          <cell r="F72" t="str">
            <v>155****5719</v>
          </cell>
        </row>
        <row r="73">
          <cell r="E73" t="str">
            <v>654123********5387</v>
          </cell>
          <cell r="F73" t="str">
            <v>182****8718</v>
          </cell>
        </row>
        <row r="74">
          <cell r="E74" t="str">
            <v>654123********5394</v>
          </cell>
          <cell r="F74" t="str">
            <v>137****3033</v>
          </cell>
        </row>
        <row r="75">
          <cell r="E75" t="str">
            <v>654101********2878</v>
          </cell>
          <cell r="F75" t="str">
            <v>180****0375</v>
          </cell>
        </row>
        <row r="76">
          <cell r="E76" t="str">
            <v>654123********5374</v>
          </cell>
          <cell r="F76" t="str">
            <v>152****5909</v>
          </cell>
        </row>
        <row r="77">
          <cell r="E77" t="str">
            <v>410122********0055</v>
          </cell>
          <cell r="F77" t="str">
            <v>189****6218</v>
          </cell>
        </row>
        <row r="78">
          <cell r="E78" t="str">
            <v>654123********5373</v>
          </cell>
          <cell r="F78" t="str">
            <v>185****6017</v>
          </cell>
        </row>
        <row r="79">
          <cell r="E79" t="str">
            <v>654123********5408</v>
          </cell>
          <cell r="F79" t="str">
            <v>158****3111</v>
          </cell>
        </row>
        <row r="80">
          <cell r="E80" t="str">
            <v>412722********6146</v>
          </cell>
          <cell r="F80" t="str">
            <v>138****3478</v>
          </cell>
        </row>
        <row r="81">
          <cell r="E81" t="str">
            <v>652423********5377</v>
          </cell>
          <cell r="F81" t="str">
            <v>131****3690</v>
          </cell>
        </row>
        <row r="82">
          <cell r="E82" t="str">
            <v>654123********5378</v>
          </cell>
          <cell r="F82" t="str">
            <v>187****3264</v>
          </cell>
        </row>
        <row r="83">
          <cell r="E83" t="str">
            <v>654023********5371</v>
          </cell>
          <cell r="F83" t="str">
            <v>181****9296</v>
          </cell>
        </row>
        <row r="84">
          <cell r="E84" t="str">
            <v>650105********1331</v>
          </cell>
          <cell r="F84" t="str">
            <v>152****5570</v>
          </cell>
        </row>
        <row r="85">
          <cell r="E85" t="str">
            <v>654123********5376</v>
          </cell>
          <cell r="F85" t="str">
            <v>158****5320</v>
          </cell>
        </row>
        <row r="86">
          <cell r="E86" t="str">
            <v>654123********5370</v>
          </cell>
          <cell r="F86" t="str">
            <v>189****3606</v>
          </cell>
        </row>
        <row r="87">
          <cell r="E87" t="str">
            <v>620524********5127</v>
          </cell>
          <cell r="F87" t="str">
            <v>193****8990</v>
          </cell>
        </row>
        <row r="88">
          <cell r="E88" t="str">
            <v>654123********5399</v>
          </cell>
          <cell r="F88" t="str">
            <v>181****2166</v>
          </cell>
        </row>
        <row r="89">
          <cell r="E89" t="str">
            <v>654123********5394</v>
          </cell>
          <cell r="F89" t="str">
            <v>158****4236</v>
          </cell>
        </row>
        <row r="90">
          <cell r="E90" t="str">
            <v>654123********5399</v>
          </cell>
          <cell r="F90" t="str">
            <v>137****4561</v>
          </cell>
        </row>
        <row r="91">
          <cell r="E91" t="str">
            <v>412722********4088</v>
          </cell>
          <cell r="F91" t="str">
            <v>181****6856</v>
          </cell>
        </row>
        <row r="92">
          <cell r="E92" t="str">
            <v>421102********161X</v>
          </cell>
          <cell r="F92" t="str">
            <v>158****2837</v>
          </cell>
        </row>
        <row r="93">
          <cell r="E93" t="str">
            <v>654123********1818</v>
          </cell>
          <cell r="F93" t="str">
            <v>138****5715</v>
          </cell>
        </row>
        <row r="94">
          <cell r="E94" t="str">
            <v>341222********4392</v>
          </cell>
          <cell r="F94" t="str">
            <v>193****2091</v>
          </cell>
        </row>
        <row r="95">
          <cell r="E95" t="str">
            <v>341222********4364</v>
          </cell>
          <cell r="F95" t="str">
            <v>198****3846</v>
          </cell>
        </row>
        <row r="96">
          <cell r="E96" t="str">
            <v>412722********4174</v>
          </cell>
          <cell r="F96" t="str">
            <v>152****0625</v>
          </cell>
        </row>
        <row r="97">
          <cell r="E97" t="str">
            <v>412722********4038</v>
          </cell>
          <cell r="F97" t="str">
            <v>135****3896</v>
          </cell>
        </row>
        <row r="98">
          <cell r="E98" t="str">
            <v>410222********2085</v>
          </cell>
          <cell r="F98" t="str">
            <v>133****1942</v>
          </cell>
        </row>
        <row r="99">
          <cell r="E99" t="str">
            <v>654122********0027</v>
          </cell>
          <cell r="F99" t="str">
            <v>158****4047</v>
          </cell>
        </row>
        <row r="100">
          <cell r="E100" t="str">
            <v>654123********5396</v>
          </cell>
          <cell r="F100" t="str">
            <v>153****3596</v>
          </cell>
        </row>
        <row r="101">
          <cell r="E101" t="str">
            <v>654123********5396</v>
          </cell>
          <cell r="F101" t="str">
            <v>177****3009</v>
          </cell>
        </row>
        <row r="102">
          <cell r="E102" t="str">
            <v>412724********3365</v>
          </cell>
          <cell r="F102" t="str">
            <v>158****6519</v>
          </cell>
        </row>
        <row r="103">
          <cell r="E103" t="str">
            <v>622626********4923</v>
          </cell>
          <cell r="F103" t="str">
            <v>158****0467</v>
          </cell>
        </row>
        <row r="104">
          <cell r="E104" t="str">
            <v>654123********5377</v>
          </cell>
          <cell r="F104" t="str">
            <v>153****8196</v>
          </cell>
        </row>
        <row r="105">
          <cell r="E105" t="str">
            <v>654123********5384</v>
          </cell>
          <cell r="F105" t="str">
            <v>180****1864</v>
          </cell>
        </row>
        <row r="106">
          <cell r="E106" t="str">
            <v>654123********540X</v>
          </cell>
          <cell r="F106" t="str">
            <v>133****6892</v>
          </cell>
        </row>
        <row r="107">
          <cell r="E107" t="str">
            <v>654123********5375</v>
          </cell>
          <cell r="F107" t="str">
            <v>156****3210</v>
          </cell>
        </row>
        <row r="108">
          <cell r="E108" t="str">
            <v>654123********1788</v>
          </cell>
          <cell r="F108" t="str">
            <v>137****1013</v>
          </cell>
        </row>
        <row r="109">
          <cell r="E109" t="str">
            <v>654023********5378</v>
          </cell>
          <cell r="F109" t="str">
            <v>175****0172</v>
          </cell>
        </row>
        <row r="110">
          <cell r="E110" t="str">
            <v>654123********5391</v>
          </cell>
          <cell r="F110" t="str">
            <v>155****6990</v>
          </cell>
        </row>
        <row r="111">
          <cell r="E111" t="str">
            <v>654123********5386</v>
          </cell>
          <cell r="F111" t="str">
            <v>131****5412</v>
          </cell>
        </row>
        <row r="112">
          <cell r="E112" t="str">
            <v>654123********5372</v>
          </cell>
          <cell r="F112" t="str">
            <v>186****9397</v>
          </cell>
        </row>
        <row r="113">
          <cell r="E113" t="str">
            <v>654123********5370</v>
          </cell>
          <cell r="F113" t="str">
            <v>159****2560</v>
          </cell>
        </row>
        <row r="114">
          <cell r="E114" t="str">
            <v>412725********8633</v>
          </cell>
          <cell r="F114" t="str">
            <v>152****8323</v>
          </cell>
        </row>
        <row r="115">
          <cell r="E115" t="str">
            <v>652423********5376</v>
          </cell>
          <cell r="F115" t="str">
            <v>152****7667</v>
          </cell>
        </row>
        <row r="116">
          <cell r="E116" t="str">
            <v>654123********539X</v>
          </cell>
          <cell r="F116" t="str">
            <v>158****0686</v>
          </cell>
        </row>
        <row r="117">
          <cell r="E117" t="str">
            <v>412725********1898</v>
          </cell>
          <cell r="F117" t="str">
            <v>181****7665</v>
          </cell>
        </row>
        <row r="118">
          <cell r="E118" t="str">
            <v>412722********4925</v>
          </cell>
          <cell r="F118" t="str">
            <v>181****2737</v>
          </cell>
        </row>
        <row r="119">
          <cell r="E119" t="str">
            <v>410223********5599</v>
          </cell>
          <cell r="F119" t="str">
            <v>137****2598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8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9" defaultRowHeight="13.5"/>
  <cols>
    <col min="1" max="1" width="5.975" style="1" customWidth="1"/>
    <col min="2" max="2" width="8.13333333333333" style="1" customWidth="1"/>
    <col min="3" max="3" width="12.1333333333333" style="1" customWidth="1"/>
    <col min="4" max="4" width="19.3416666666667" style="1" customWidth="1"/>
    <col min="5" max="5" width="11.6333333333333" style="1" customWidth="1"/>
    <col min="6" max="6" width="9" style="1"/>
    <col min="7" max="7" width="13" style="1" customWidth="1"/>
    <col min="8" max="8" width="10.5" style="1" customWidth="1"/>
    <col min="9" max="9" width="13" style="1" customWidth="1"/>
    <col min="10" max="10" width="12.6333333333333" style="1" customWidth="1"/>
    <col min="11" max="11" width="9.25" style="1"/>
    <col min="12" max="12" width="11.1333333333333" style="4" customWidth="1"/>
    <col min="13" max="14" width="13.575" style="4" customWidth="1"/>
    <col min="15" max="15" width="26.75" style="1" customWidth="1"/>
    <col min="16" max="16" width="9" style="1"/>
    <col min="17" max="17" width="10.375" style="1"/>
    <col min="18" max="18" width="9" style="1"/>
    <col min="19" max="19" width="12.625" style="4"/>
    <col min="20" max="20" width="13.75" style="4"/>
    <col min="21" max="21" width="9" style="1"/>
    <col min="22" max="22" width="12.625" style="1"/>
    <col min="23" max="16384" width="9" style="1"/>
  </cols>
  <sheetData>
    <row r="1" ht="2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6"/>
      <c r="M1" s="16"/>
      <c r="N1" s="16"/>
      <c r="O1" s="5"/>
    </row>
    <row r="2" s="1" customFormat="1" ht="29" customHeight="1" spans="1:20">
      <c r="A2" s="6" t="s">
        <v>1</v>
      </c>
      <c r="B2" s="6"/>
      <c r="C2" s="6"/>
      <c r="D2" s="6"/>
      <c r="E2" s="6"/>
      <c r="F2" s="6"/>
      <c r="G2" s="6"/>
      <c r="H2" s="6"/>
      <c r="L2" s="4"/>
      <c r="M2" s="4"/>
      <c r="N2" s="4"/>
      <c r="S2" s="4"/>
      <c r="T2" s="4"/>
    </row>
    <row r="3" ht="48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29" customHeight="1" spans="1:15">
      <c r="A4" s="9" t="s">
        <v>17</v>
      </c>
      <c r="B4" s="10"/>
      <c r="C4" s="10"/>
      <c r="D4" s="11"/>
      <c r="E4" s="12"/>
      <c r="F4" s="12"/>
      <c r="G4" s="12"/>
      <c r="H4" s="12"/>
      <c r="I4" s="12"/>
      <c r="J4" s="12"/>
      <c r="K4" s="12"/>
      <c r="L4" s="17"/>
      <c r="M4" s="17"/>
      <c r="N4" s="17"/>
      <c r="O4" s="12"/>
    </row>
    <row r="5" s="1" customFormat="1" ht="31" customHeight="1" spans="1:20">
      <c r="A5" s="13">
        <v>1</v>
      </c>
      <c r="B5" s="14" t="s">
        <v>18</v>
      </c>
      <c r="C5" s="14" t="s">
        <v>19</v>
      </c>
      <c r="D5" s="14" t="s">
        <v>20</v>
      </c>
      <c r="E5" s="14" t="s">
        <v>21</v>
      </c>
      <c r="F5" s="14">
        <v>55</v>
      </c>
      <c r="G5" s="13">
        <f t="shared" ref="G5:G68" si="0">H5*F5</f>
        <v>32450</v>
      </c>
      <c r="H5" s="14">
        <v>590</v>
      </c>
      <c r="I5" s="14">
        <v>34408</v>
      </c>
      <c r="J5" s="14">
        <v>625.6</v>
      </c>
      <c r="K5" s="18">
        <v>0.0603</v>
      </c>
      <c r="L5" s="15">
        <f t="shared" ref="L5:L68" si="1">F5*H5*1.04</f>
        <v>33748</v>
      </c>
      <c r="M5" s="19">
        <f t="shared" ref="M5:M68" si="2">I5-L5</f>
        <v>660</v>
      </c>
      <c r="N5" s="19">
        <f t="shared" ref="N5:N68" si="3">I5-L5</f>
        <v>660</v>
      </c>
      <c r="O5" s="20" t="s">
        <v>22</v>
      </c>
      <c r="S5" s="4"/>
      <c r="T5" s="4"/>
    </row>
    <row r="6" s="1" customFormat="1" ht="31" customHeight="1" spans="1:20">
      <c r="A6" s="13">
        <v>2</v>
      </c>
      <c r="B6" s="14" t="s">
        <v>18</v>
      </c>
      <c r="C6" s="14" t="s">
        <v>23</v>
      </c>
      <c r="D6" s="14" t="s">
        <v>24</v>
      </c>
      <c r="E6" s="14" t="s">
        <v>25</v>
      </c>
      <c r="F6" s="14">
        <v>150</v>
      </c>
      <c r="G6" s="13">
        <f t="shared" si="0"/>
        <v>87750</v>
      </c>
      <c r="H6" s="14">
        <v>585</v>
      </c>
      <c r="I6" s="14">
        <v>91361</v>
      </c>
      <c r="J6" s="14">
        <v>609.07</v>
      </c>
      <c r="K6" s="18">
        <v>0.0411</v>
      </c>
      <c r="L6" s="15">
        <f t="shared" si="1"/>
        <v>91260</v>
      </c>
      <c r="M6" s="19">
        <f t="shared" si="2"/>
        <v>101</v>
      </c>
      <c r="N6" s="19">
        <f t="shared" si="3"/>
        <v>101</v>
      </c>
      <c r="O6" s="20" t="s">
        <v>26</v>
      </c>
      <c r="S6" s="4"/>
      <c r="T6" s="4"/>
    </row>
    <row r="7" s="1" customFormat="1" ht="31" customHeight="1" spans="1:20">
      <c r="A7" s="13">
        <v>3</v>
      </c>
      <c r="B7" s="14" t="s">
        <v>18</v>
      </c>
      <c r="C7" s="14" t="s">
        <v>27</v>
      </c>
      <c r="D7" s="14" t="s">
        <v>28</v>
      </c>
      <c r="E7" s="14" t="s">
        <v>29</v>
      </c>
      <c r="F7" s="14">
        <v>30</v>
      </c>
      <c r="G7" s="13">
        <f t="shared" si="0"/>
        <v>16800</v>
      </c>
      <c r="H7" s="14">
        <v>560</v>
      </c>
      <c r="I7" s="14">
        <v>18665</v>
      </c>
      <c r="J7" s="14">
        <v>622.17</v>
      </c>
      <c r="K7" s="18">
        <v>0.111</v>
      </c>
      <c r="L7" s="15">
        <f t="shared" si="1"/>
        <v>17472</v>
      </c>
      <c r="M7" s="19">
        <f t="shared" si="2"/>
        <v>1193</v>
      </c>
      <c r="N7" s="19">
        <f t="shared" si="3"/>
        <v>1193</v>
      </c>
      <c r="O7" s="20" t="s">
        <v>30</v>
      </c>
      <c r="S7" s="4"/>
      <c r="T7" s="4"/>
    </row>
    <row r="8" s="1" customFormat="1" ht="31" customHeight="1" spans="1:20">
      <c r="A8" s="13">
        <v>4</v>
      </c>
      <c r="B8" s="14" t="s">
        <v>18</v>
      </c>
      <c r="C8" s="14" t="s">
        <v>31</v>
      </c>
      <c r="D8" s="14" t="s">
        <v>32</v>
      </c>
      <c r="E8" s="14" t="s">
        <v>33</v>
      </c>
      <c r="F8" s="14">
        <v>35</v>
      </c>
      <c r="G8" s="13">
        <f t="shared" si="0"/>
        <v>19600</v>
      </c>
      <c r="H8" s="14">
        <v>560</v>
      </c>
      <c r="I8" s="14">
        <v>21271</v>
      </c>
      <c r="J8" s="14">
        <v>607.74</v>
      </c>
      <c r="K8" s="18">
        <v>0.0853</v>
      </c>
      <c r="L8" s="15">
        <f t="shared" si="1"/>
        <v>20384</v>
      </c>
      <c r="M8" s="19">
        <f t="shared" si="2"/>
        <v>887</v>
      </c>
      <c r="N8" s="19">
        <f t="shared" si="3"/>
        <v>887</v>
      </c>
      <c r="O8" s="20" t="s">
        <v>34</v>
      </c>
      <c r="S8" s="4"/>
      <c r="T8" s="4"/>
    </row>
    <row r="9" s="1" customFormat="1" ht="31" customHeight="1" spans="1:20">
      <c r="A9" s="13">
        <v>5</v>
      </c>
      <c r="B9" s="14" t="s">
        <v>18</v>
      </c>
      <c r="C9" s="14" t="s">
        <v>35</v>
      </c>
      <c r="D9" s="14" t="s">
        <v>36</v>
      </c>
      <c r="E9" s="14" t="s">
        <v>37</v>
      </c>
      <c r="F9" s="14">
        <v>30</v>
      </c>
      <c r="G9" s="13">
        <f t="shared" si="0"/>
        <v>15000</v>
      </c>
      <c r="H9" s="14">
        <v>500</v>
      </c>
      <c r="I9" s="14">
        <v>15752</v>
      </c>
      <c r="J9" s="14">
        <v>525.07</v>
      </c>
      <c r="K9" s="18">
        <v>0.0501</v>
      </c>
      <c r="L9" s="15">
        <f t="shared" si="1"/>
        <v>15600</v>
      </c>
      <c r="M9" s="19">
        <f t="shared" si="2"/>
        <v>152</v>
      </c>
      <c r="N9" s="19">
        <f t="shared" si="3"/>
        <v>152</v>
      </c>
      <c r="O9" s="20" t="s">
        <v>38</v>
      </c>
      <c r="S9" s="4"/>
      <c r="T9" s="4"/>
    </row>
    <row r="10" s="1" customFormat="1" ht="31" customHeight="1" spans="1:20">
      <c r="A10" s="13">
        <v>6</v>
      </c>
      <c r="B10" s="14" t="s">
        <v>18</v>
      </c>
      <c r="C10" s="14" t="s">
        <v>39</v>
      </c>
      <c r="D10" s="14" t="s">
        <v>40</v>
      </c>
      <c r="E10" s="14" t="s">
        <v>41</v>
      </c>
      <c r="F10" s="14">
        <v>30</v>
      </c>
      <c r="G10" s="13">
        <f t="shared" si="0"/>
        <v>16800</v>
      </c>
      <c r="H10" s="14">
        <v>560</v>
      </c>
      <c r="I10" s="14">
        <v>18195</v>
      </c>
      <c r="J10" s="14">
        <v>606.5</v>
      </c>
      <c r="K10" s="18">
        <v>0.083</v>
      </c>
      <c r="L10" s="15">
        <f t="shared" si="1"/>
        <v>17472</v>
      </c>
      <c r="M10" s="19">
        <f t="shared" si="2"/>
        <v>723</v>
      </c>
      <c r="N10" s="19">
        <f t="shared" si="3"/>
        <v>723</v>
      </c>
      <c r="O10" s="20" t="s">
        <v>42</v>
      </c>
      <c r="S10" s="4"/>
      <c r="T10" s="4"/>
    </row>
    <row r="11" s="1" customFormat="1" ht="31" customHeight="1" spans="1:20">
      <c r="A11" s="13">
        <v>7</v>
      </c>
      <c r="B11" s="14" t="s">
        <v>18</v>
      </c>
      <c r="C11" s="14" t="s">
        <v>43</v>
      </c>
      <c r="D11" s="14" t="s">
        <v>44</v>
      </c>
      <c r="E11" s="14" t="s">
        <v>45</v>
      </c>
      <c r="F11" s="14">
        <v>150</v>
      </c>
      <c r="G11" s="13">
        <f t="shared" si="0"/>
        <v>84000</v>
      </c>
      <c r="H11" s="14">
        <v>560</v>
      </c>
      <c r="I11" s="14">
        <v>87831</v>
      </c>
      <c r="J11" s="14">
        <v>585.54</v>
      </c>
      <c r="K11" s="18">
        <v>0.0456</v>
      </c>
      <c r="L11" s="15">
        <f t="shared" si="1"/>
        <v>87360</v>
      </c>
      <c r="M11" s="19">
        <f t="shared" si="2"/>
        <v>471</v>
      </c>
      <c r="N11" s="19">
        <f t="shared" si="3"/>
        <v>471</v>
      </c>
      <c r="O11" s="20" t="s">
        <v>46</v>
      </c>
      <c r="S11" s="4"/>
      <c r="T11" s="4"/>
    </row>
    <row r="12" s="1" customFormat="1" ht="31" customHeight="1" spans="1:20">
      <c r="A12" s="13">
        <v>8</v>
      </c>
      <c r="B12" s="14" t="s">
        <v>18</v>
      </c>
      <c r="C12" s="14" t="s">
        <v>47</v>
      </c>
      <c r="D12" s="14" t="s">
        <v>48</v>
      </c>
      <c r="E12" s="14" t="s">
        <v>49</v>
      </c>
      <c r="F12" s="14">
        <v>77</v>
      </c>
      <c r="G12" s="13">
        <f t="shared" si="0"/>
        <v>45430</v>
      </c>
      <c r="H12" s="14">
        <v>590</v>
      </c>
      <c r="I12" s="14">
        <v>47712</v>
      </c>
      <c r="J12" s="14">
        <v>619.64</v>
      </c>
      <c r="K12" s="18">
        <v>0.0502</v>
      </c>
      <c r="L12" s="15">
        <f t="shared" si="1"/>
        <v>47247.2</v>
      </c>
      <c r="M12" s="19">
        <f t="shared" si="2"/>
        <v>464.799999999996</v>
      </c>
      <c r="N12" s="19">
        <f t="shared" si="3"/>
        <v>464.799999999996</v>
      </c>
      <c r="O12" s="20" t="s">
        <v>50</v>
      </c>
      <c r="S12" s="4"/>
      <c r="T12" s="4"/>
    </row>
    <row r="13" s="1" customFormat="1" ht="31" customHeight="1" spans="1:20">
      <c r="A13" s="13">
        <v>9</v>
      </c>
      <c r="B13" s="14" t="s">
        <v>51</v>
      </c>
      <c r="C13" s="14" t="s">
        <v>52</v>
      </c>
      <c r="D13" s="86" t="s">
        <v>53</v>
      </c>
      <c r="E13" s="14" t="s">
        <v>54</v>
      </c>
      <c r="F13" s="14">
        <v>49.3</v>
      </c>
      <c r="G13" s="13">
        <f t="shared" si="0"/>
        <v>28150.3</v>
      </c>
      <c r="H13" s="14">
        <v>571</v>
      </c>
      <c r="I13" s="14">
        <v>29790</v>
      </c>
      <c r="J13" s="14">
        <v>604.26</v>
      </c>
      <c r="K13" s="18">
        <v>0.0582</v>
      </c>
      <c r="L13" s="15">
        <f t="shared" si="1"/>
        <v>29276.312</v>
      </c>
      <c r="M13" s="19">
        <f t="shared" si="2"/>
        <v>513.687999999998</v>
      </c>
      <c r="N13" s="19">
        <f t="shared" si="3"/>
        <v>513.687999999998</v>
      </c>
      <c r="O13" s="20" t="s">
        <v>55</v>
      </c>
      <c r="S13" s="4"/>
      <c r="T13" s="4"/>
    </row>
    <row r="14" s="1" customFormat="1" ht="31" customHeight="1" spans="1:20">
      <c r="A14" s="13">
        <v>10</v>
      </c>
      <c r="B14" s="14" t="s">
        <v>51</v>
      </c>
      <c r="C14" s="14" t="s">
        <v>56</v>
      </c>
      <c r="D14" s="86" t="s">
        <v>57</v>
      </c>
      <c r="E14" s="14" t="s">
        <v>58</v>
      </c>
      <c r="F14" s="14">
        <v>30</v>
      </c>
      <c r="G14" s="13">
        <f t="shared" si="0"/>
        <v>17040</v>
      </c>
      <c r="H14" s="14">
        <v>568</v>
      </c>
      <c r="I14" s="14">
        <v>17768</v>
      </c>
      <c r="J14" s="14">
        <v>592.27</v>
      </c>
      <c r="K14" s="18">
        <v>0.0427</v>
      </c>
      <c r="L14" s="15">
        <f t="shared" si="1"/>
        <v>17721.6</v>
      </c>
      <c r="M14" s="19">
        <f t="shared" si="2"/>
        <v>46.3999999999978</v>
      </c>
      <c r="N14" s="19">
        <f t="shared" si="3"/>
        <v>46.3999999999978</v>
      </c>
      <c r="O14" s="20" t="s">
        <v>59</v>
      </c>
      <c r="S14" s="4"/>
      <c r="T14" s="4"/>
    </row>
    <row r="15" s="1" customFormat="1" ht="31" customHeight="1" spans="1:20">
      <c r="A15" s="13">
        <v>11</v>
      </c>
      <c r="B15" s="14" t="s">
        <v>51</v>
      </c>
      <c r="C15" s="14" t="s">
        <v>60</v>
      </c>
      <c r="D15" s="86" t="s">
        <v>61</v>
      </c>
      <c r="E15" s="14" t="s">
        <v>62</v>
      </c>
      <c r="F15" s="14">
        <v>48.4</v>
      </c>
      <c r="G15" s="13">
        <f t="shared" si="0"/>
        <v>27346</v>
      </c>
      <c r="H15" s="14">
        <v>565</v>
      </c>
      <c r="I15" s="14">
        <v>29384</v>
      </c>
      <c r="J15" s="14">
        <v>607.11</v>
      </c>
      <c r="K15" s="18">
        <v>0.0745</v>
      </c>
      <c r="L15" s="15">
        <f t="shared" si="1"/>
        <v>28439.84</v>
      </c>
      <c r="M15" s="19">
        <f t="shared" si="2"/>
        <v>944.16</v>
      </c>
      <c r="N15" s="19">
        <f t="shared" si="3"/>
        <v>944.16</v>
      </c>
      <c r="O15" s="20" t="s">
        <v>63</v>
      </c>
      <c r="S15" s="4"/>
      <c r="T15" s="4"/>
    </row>
    <row r="16" s="1" customFormat="1" ht="31" customHeight="1" spans="1:20">
      <c r="A16" s="13">
        <v>12</v>
      </c>
      <c r="B16" s="14" t="s">
        <v>51</v>
      </c>
      <c r="C16" s="14" t="s">
        <v>64</v>
      </c>
      <c r="D16" s="86" t="s">
        <v>65</v>
      </c>
      <c r="E16" s="14" t="s">
        <v>66</v>
      </c>
      <c r="F16" s="14">
        <v>11.01</v>
      </c>
      <c r="G16" s="13">
        <f t="shared" si="0"/>
        <v>6187.62</v>
      </c>
      <c r="H16" s="14">
        <v>562</v>
      </c>
      <c r="I16" s="14">
        <v>6848</v>
      </c>
      <c r="J16" s="14">
        <v>621.98</v>
      </c>
      <c r="K16" s="18">
        <v>0.1067</v>
      </c>
      <c r="L16" s="15">
        <f t="shared" si="1"/>
        <v>6435.1248</v>
      </c>
      <c r="M16" s="19">
        <f t="shared" si="2"/>
        <v>412.875199999999</v>
      </c>
      <c r="N16" s="19">
        <f t="shared" si="3"/>
        <v>412.875199999999</v>
      </c>
      <c r="O16" s="20" t="s">
        <v>67</v>
      </c>
      <c r="S16" s="4"/>
      <c r="T16" s="4"/>
    </row>
    <row r="17" s="1" customFormat="1" ht="31" customHeight="1" spans="1:20">
      <c r="A17" s="13">
        <v>13</v>
      </c>
      <c r="B17" s="14" t="s">
        <v>51</v>
      </c>
      <c r="C17" s="14" t="s">
        <v>68</v>
      </c>
      <c r="D17" s="86" t="s">
        <v>69</v>
      </c>
      <c r="E17" s="14" t="s">
        <v>70</v>
      </c>
      <c r="F17" s="14">
        <v>94.4</v>
      </c>
      <c r="G17" s="13">
        <f t="shared" si="0"/>
        <v>53808</v>
      </c>
      <c r="H17" s="14">
        <v>570</v>
      </c>
      <c r="I17" s="14">
        <v>58732</v>
      </c>
      <c r="J17" s="14">
        <v>622.16</v>
      </c>
      <c r="K17" s="18">
        <v>0.0915</v>
      </c>
      <c r="L17" s="15">
        <f t="shared" si="1"/>
        <v>55960.32</v>
      </c>
      <c r="M17" s="19">
        <f t="shared" si="2"/>
        <v>2771.68</v>
      </c>
      <c r="N17" s="19">
        <f t="shared" si="3"/>
        <v>2771.68</v>
      </c>
      <c r="O17" s="20" t="s">
        <v>71</v>
      </c>
      <c r="S17" s="4"/>
      <c r="T17" s="4"/>
    </row>
    <row r="18" s="1" customFormat="1" ht="31" customHeight="1" spans="1:20">
      <c r="A18" s="13">
        <v>14</v>
      </c>
      <c r="B18" s="14" t="s">
        <v>51</v>
      </c>
      <c r="C18" s="14" t="s">
        <v>72</v>
      </c>
      <c r="D18" s="14" t="s">
        <v>73</v>
      </c>
      <c r="E18" s="14" t="s">
        <v>74</v>
      </c>
      <c r="F18" s="14">
        <v>27.4</v>
      </c>
      <c r="G18" s="13">
        <f t="shared" si="0"/>
        <v>15618</v>
      </c>
      <c r="H18" s="14">
        <v>570</v>
      </c>
      <c r="I18" s="14">
        <v>16608</v>
      </c>
      <c r="J18" s="14">
        <v>606.13</v>
      </c>
      <c r="K18" s="18">
        <v>0.0634</v>
      </c>
      <c r="L18" s="15">
        <f t="shared" si="1"/>
        <v>16242.72</v>
      </c>
      <c r="M18" s="19">
        <f t="shared" si="2"/>
        <v>365.279999999999</v>
      </c>
      <c r="N18" s="19">
        <f t="shared" si="3"/>
        <v>365.279999999999</v>
      </c>
      <c r="O18" s="20" t="s">
        <v>75</v>
      </c>
      <c r="S18" s="4"/>
      <c r="T18" s="4"/>
    </row>
    <row r="19" s="1" customFormat="1" ht="31" customHeight="1" spans="1:20">
      <c r="A19" s="13">
        <v>15</v>
      </c>
      <c r="B19" s="14" t="s">
        <v>51</v>
      </c>
      <c r="C19" s="14" t="s">
        <v>76</v>
      </c>
      <c r="D19" s="86" t="s">
        <v>77</v>
      </c>
      <c r="E19" s="14" t="s">
        <v>78</v>
      </c>
      <c r="F19" s="14">
        <v>15.5</v>
      </c>
      <c r="G19" s="13">
        <f t="shared" si="0"/>
        <v>8773</v>
      </c>
      <c r="H19" s="14">
        <v>566</v>
      </c>
      <c r="I19" s="14">
        <v>9776</v>
      </c>
      <c r="J19" s="14">
        <v>630.71</v>
      </c>
      <c r="K19" s="18">
        <v>0.1143</v>
      </c>
      <c r="L19" s="15">
        <f t="shared" si="1"/>
        <v>9123.92</v>
      </c>
      <c r="M19" s="19">
        <f t="shared" si="2"/>
        <v>652.08</v>
      </c>
      <c r="N19" s="19">
        <f t="shared" si="3"/>
        <v>652.08</v>
      </c>
      <c r="O19" s="20" t="s">
        <v>79</v>
      </c>
      <c r="S19" s="4"/>
      <c r="T19" s="4"/>
    </row>
    <row r="20" s="1" customFormat="1" ht="31" customHeight="1" spans="1:20">
      <c r="A20" s="13">
        <v>16</v>
      </c>
      <c r="B20" s="14" t="s">
        <v>51</v>
      </c>
      <c r="C20" s="14" t="s">
        <v>80</v>
      </c>
      <c r="D20" s="86" t="s">
        <v>81</v>
      </c>
      <c r="E20" s="14" t="s">
        <v>82</v>
      </c>
      <c r="F20" s="14">
        <v>47.1</v>
      </c>
      <c r="G20" s="13">
        <f t="shared" si="0"/>
        <v>27459.3</v>
      </c>
      <c r="H20" s="14">
        <v>583</v>
      </c>
      <c r="I20" s="14">
        <v>28908</v>
      </c>
      <c r="J20" s="14">
        <v>613.76</v>
      </c>
      <c r="K20" s="18">
        <v>0.0528</v>
      </c>
      <c r="L20" s="15">
        <f t="shared" si="1"/>
        <v>28557.672</v>
      </c>
      <c r="M20" s="19">
        <f t="shared" si="2"/>
        <v>350.328000000001</v>
      </c>
      <c r="N20" s="19">
        <f t="shared" si="3"/>
        <v>350.328000000001</v>
      </c>
      <c r="O20" s="20" t="s">
        <v>83</v>
      </c>
      <c r="S20" s="4"/>
      <c r="T20" s="4"/>
    </row>
    <row r="21" s="1" customFormat="1" ht="31" customHeight="1" spans="1:20">
      <c r="A21" s="13">
        <v>17</v>
      </c>
      <c r="B21" s="14" t="s">
        <v>51</v>
      </c>
      <c r="C21" s="14" t="s">
        <v>84</v>
      </c>
      <c r="D21" s="86" t="s">
        <v>85</v>
      </c>
      <c r="E21" s="14" t="s">
        <v>86</v>
      </c>
      <c r="F21" s="14">
        <v>520.96</v>
      </c>
      <c r="G21" s="13">
        <f t="shared" si="0"/>
        <v>276629.76</v>
      </c>
      <c r="H21" s="14">
        <v>531</v>
      </c>
      <c r="I21" s="14">
        <v>296360</v>
      </c>
      <c r="J21" s="14">
        <v>568.87</v>
      </c>
      <c r="K21" s="18">
        <v>0.0713</v>
      </c>
      <c r="L21" s="15">
        <f t="shared" si="1"/>
        <v>287694.9504</v>
      </c>
      <c r="M21" s="19">
        <f t="shared" si="2"/>
        <v>8665.04959999997</v>
      </c>
      <c r="N21" s="19">
        <f t="shared" si="3"/>
        <v>8665.04959999997</v>
      </c>
      <c r="O21" s="20" t="s">
        <v>87</v>
      </c>
      <c r="S21" s="4"/>
      <c r="T21" s="4"/>
    </row>
    <row r="22" s="1" customFormat="1" ht="31" customHeight="1" spans="1:20">
      <c r="A22" s="13">
        <v>18</v>
      </c>
      <c r="B22" s="14" t="s">
        <v>88</v>
      </c>
      <c r="C22" s="14" t="s">
        <v>89</v>
      </c>
      <c r="D22" s="14" t="s">
        <v>90</v>
      </c>
      <c r="E22" s="14" t="s">
        <v>91</v>
      </c>
      <c r="F22" s="14">
        <v>27</v>
      </c>
      <c r="G22" s="13">
        <f t="shared" si="0"/>
        <v>15120</v>
      </c>
      <c r="H22" s="14">
        <v>560</v>
      </c>
      <c r="I22" s="14">
        <v>16128</v>
      </c>
      <c r="J22" s="14">
        <v>597.33</v>
      </c>
      <c r="K22" s="18">
        <v>0.0667</v>
      </c>
      <c r="L22" s="15">
        <f t="shared" si="1"/>
        <v>15724.8</v>
      </c>
      <c r="M22" s="19">
        <f t="shared" si="2"/>
        <v>403.199999999999</v>
      </c>
      <c r="N22" s="19">
        <f t="shared" si="3"/>
        <v>403.199999999999</v>
      </c>
      <c r="O22" s="20" t="s">
        <v>92</v>
      </c>
      <c r="S22" s="4"/>
      <c r="T22" s="4"/>
    </row>
    <row r="23" s="1" customFormat="1" ht="31" customHeight="1" spans="1:20">
      <c r="A23" s="13">
        <v>19</v>
      </c>
      <c r="B23" s="14" t="s">
        <v>88</v>
      </c>
      <c r="C23" s="14" t="s">
        <v>93</v>
      </c>
      <c r="D23" s="14" t="s">
        <v>94</v>
      </c>
      <c r="E23" s="14" t="s">
        <v>95</v>
      </c>
      <c r="F23" s="14">
        <v>54</v>
      </c>
      <c r="G23" s="13">
        <f t="shared" si="0"/>
        <v>29700</v>
      </c>
      <c r="H23" s="14">
        <v>550</v>
      </c>
      <c r="I23" s="14">
        <v>31690</v>
      </c>
      <c r="J23" s="14">
        <v>586.85</v>
      </c>
      <c r="K23" s="18">
        <v>0.067</v>
      </c>
      <c r="L23" s="15">
        <f t="shared" si="1"/>
        <v>30888</v>
      </c>
      <c r="M23" s="19">
        <f t="shared" si="2"/>
        <v>802</v>
      </c>
      <c r="N23" s="19">
        <f t="shared" si="3"/>
        <v>802</v>
      </c>
      <c r="O23" s="20" t="s">
        <v>96</v>
      </c>
      <c r="S23" s="4"/>
      <c r="T23" s="4"/>
    </row>
    <row r="24" s="1" customFormat="1" ht="31" customHeight="1" spans="1:20">
      <c r="A24" s="13">
        <v>20</v>
      </c>
      <c r="B24" s="14" t="s">
        <v>88</v>
      </c>
      <c r="C24" s="14" t="s">
        <v>97</v>
      </c>
      <c r="D24" s="14" t="s">
        <v>98</v>
      </c>
      <c r="E24" s="14" t="s">
        <v>99</v>
      </c>
      <c r="F24" s="14">
        <v>54.8</v>
      </c>
      <c r="G24" s="13">
        <f t="shared" si="0"/>
        <v>30140</v>
      </c>
      <c r="H24" s="14">
        <v>550</v>
      </c>
      <c r="I24" s="14">
        <v>31860</v>
      </c>
      <c r="J24" s="14">
        <v>581.39</v>
      </c>
      <c r="K24" s="18">
        <v>0.0571</v>
      </c>
      <c r="L24" s="15">
        <f t="shared" si="1"/>
        <v>31345.6</v>
      </c>
      <c r="M24" s="19">
        <f t="shared" si="2"/>
        <v>514.399999999998</v>
      </c>
      <c r="N24" s="19">
        <f t="shared" si="3"/>
        <v>514.399999999998</v>
      </c>
      <c r="O24" s="20" t="s">
        <v>100</v>
      </c>
      <c r="S24" s="4"/>
      <c r="T24" s="4"/>
    </row>
    <row r="25" s="1" customFormat="1" ht="31" customHeight="1" spans="1:20">
      <c r="A25" s="13">
        <v>21</v>
      </c>
      <c r="B25" s="14" t="s">
        <v>88</v>
      </c>
      <c r="C25" s="14" t="s">
        <v>101</v>
      </c>
      <c r="D25" s="14" t="s">
        <v>48</v>
      </c>
      <c r="E25" s="14" t="s">
        <v>102</v>
      </c>
      <c r="F25" s="14">
        <v>82.5</v>
      </c>
      <c r="G25" s="13">
        <f t="shared" si="0"/>
        <v>48675</v>
      </c>
      <c r="H25" s="14">
        <v>590</v>
      </c>
      <c r="I25" s="14">
        <v>50890</v>
      </c>
      <c r="J25" s="14">
        <v>616.85</v>
      </c>
      <c r="K25" s="18">
        <v>0.0455</v>
      </c>
      <c r="L25" s="15">
        <f t="shared" si="1"/>
        <v>50622</v>
      </c>
      <c r="M25" s="19">
        <f t="shared" si="2"/>
        <v>268</v>
      </c>
      <c r="N25" s="19">
        <f t="shared" si="3"/>
        <v>268</v>
      </c>
      <c r="O25" s="20" t="s">
        <v>103</v>
      </c>
      <c r="S25" s="4"/>
      <c r="T25" s="4"/>
    </row>
    <row r="26" s="1" customFormat="1" ht="31" customHeight="1" spans="1:20">
      <c r="A26" s="13">
        <v>22</v>
      </c>
      <c r="B26" s="14" t="s">
        <v>88</v>
      </c>
      <c r="C26" s="14" t="s">
        <v>104</v>
      </c>
      <c r="D26" s="14" t="s">
        <v>105</v>
      </c>
      <c r="E26" s="14" t="s">
        <v>106</v>
      </c>
      <c r="F26" s="14">
        <v>27</v>
      </c>
      <c r="G26" s="13">
        <f t="shared" si="0"/>
        <v>14040</v>
      </c>
      <c r="H26" s="14">
        <v>520</v>
      </c>
      <c r="I26" s="14">
        <v>15128</v>
      </c>
      <c r="J26" s="14">
        <v>560.3</v>
      </c>
      <c r="K26" s="18">
        <v>0.0775</v>
      </c>
      <c r="L26" s="15">
        <f t="shared" si="1"/>
        <v>14601.6</v>
      </c>
      <c r="M26" s="19">
        <f t="shared" si="2"/>
        <v>526.4</v>
      </c>
      <c r="N26" s="19">
        <f t="shared" si="3"/>
        <v>526.4</v>
      </c>
      <c r="O26" s="20" t="s">
        <v>107</v>
      </c>
      <c r="S26" s="4"/>
      <c r="T26" s="4"/>
    </row>
    <row r="27" s="1" customFormat="1" ht="31" customHeight="1" spans="1:20">
      <c r="A27" s="13">
        <v>23</v>
      </c>
      <c r="B27" s="14" t="s">
        <v>88</v>
      </c>
      <c r="C27" s="14" t="s">
        <v>108</v>
      </c>
      <c r="D27" s="14" t="s">
        <v>109</v>
      </c>
      <c r="E27" s="14" t="s">
        <v>110</v>
      </c>
      <c r="F27" s="14">
        <v>54</v>
      </c>
      <c r="G27" s="13">
        <f t="shared" si="0"/>
        <v>29700</v>
      </c>
      <c r="H27" s="14">
        <v>550</v>
      </c>
      <c r="I27" s="14">
        <v>31050</v>
      </c>
      <c r="J27" s="14">
        <v>575</v>
      </c>
      <c r="K27" s="18">
        <v>0.0455</v>
      </c>
      <c r="L27" s="15">
        <f t="shared" si="1"/>
        <v>30888</v>
      </c>
      <c r="M27" s="19">
        <f t="shared" si="2"/>
        <v>162</v>
      </c>
      <c r="N27" s="19">
        <f t="shared" si="3"/>
        <v>162</v>
      </c>
      <c r="O27" s="20" t="s">
        <v>103</v>
      </c>
      <c r="S27" s="4"/>
      <c r="T27" s="4"/>
    </row>
    <row r="28" s="1" customFormat="1" ht="31" customHeight="1" spans="1:20">
      <c r="A28" s="13">
        <v>24</v>
      </c>
      <c r="B28" s="14" t="s">
        <v>88</v>
      </c>
      <c r="C28" s="14" t="s">
        <v>111</v>
      </c>
      <c r="D28" s="14" t="s">
        <v>48</v>
      </c>
      <c r="E28" s="14" t="s">
        <v>112</v>
      </c>
      <c r="F28" s="14">
        <v>27</v>
      </c>
      <c r="G28" s="13">
        <f t="shared" si="0"/>
        <v>14850</v>
      </c>
      <c r="H28" s="14">
        <v>550</v>
      </c>
      <c r="I28" s="14">
        <v>15508</v>
      </c>
      <c r="J28" s="14">
        <v>574.37</v>
      </c>
      <c r="K28" s="18">
        <v>0.0443</v>
      </c>
      <c r="L28" s="15">
        <f t="shared" si="1"/>
        <v>15444</v>
      </c>
      <c r="M28" s="19">
        <f t="shared" si="2"/>
        <v>64</v>
      </c>
      <c r="N28" s="19">
        <f t="shared" si="3"/>
        <v>64</v>
      </c>
      <c r="O28" s="20" t="s">
        <v>113</v>
      </c>
      <c r="S28" s="4"/>
      <c r="T28" s="4"/>
    </row>
    <row r="29" s="1" customFormat="1" ht="31" customHeight="1" spans="1:20">
      <c r="A29" s="13">
        <v>25</v>
      </c>
      <c r="B29" s="14" t="s">
        <v>114</v>
      </c>
      <c r="C29" s="14" t="s">
        <v>115</v>
      </c>
      <c r="D29" s="14" t="s">
        <v>116</v>
      </c>
      <c r="E29" s="14" t="s">
        <v>117</v>
      </c>
      <c r="F29" s="14">
        <v>70</v>
      </c>
      <c r="G29" s="13">
        <f t="shared" si="0"/>
        <v>39200</v>
      </c>
      <c r="H29" s="14">
        <v>560</v>
      </c>
      <c r="I29" s="14">
        <v>41172</v>
      </c>
      <c r="J29" s="14">
        <v>588.17</v>
      </c>
      <c r="K29" s="21">
        <v>0.0503</v>
      </c>
      <c r="L29" s="15">
        <f t="shared" si="1"/>
        <v>40768</v>
      </c>
      <c r="M29" s="19">
        <f t="shared" si="2"/>
        <v>404</v>
      </c>
      <c r="N29" s="19">
        <f t="shared" si="3"/>
        <v>404</v>
      </c>
      <c r="O29" s="20" t="s">
        <v>118</v>
      </c>
      <c r="S29" s="4"/>
      <c r="T29" s="4"/>
    </row>
    <row r="30" s="1" customFormat="1" ht="31" customHeight="1" spans="1:20">
      <c r="A30" s="13">
        <v>26</v>
      </c>
      <c r="B30" s="14" t="s">
        <v>114</v>
      </c>
      <c r="C30" s="14" t="s">
        <v>119</v>
      </c>
      <c r="D30" s="14" t="s">
        <v>57</v>
      </c>
      <c r="E30" s="14" t="s">
        <v>120</v>
      </c>
      <c r="F30" s="14">
        <v>35</v>
      </c>
      <c r="G30" s="13">
        <f t="shared" si="0"/>
        <v>19950</v>
      </c>
      <c r="H30" s="14">
        <v>570</v>
      </c>
      <c r="I30" s="14">
        <v>21400</v>
      </c>
      <c r="J30" s="14">
        <v>611.43</v>
      </c>
      <c r="K30" s="21">
        <v>0.0727</v>
      </c>
      <c r="L30" s="15">
        <f t="shared" si="1"/>
        <v>20748</v>
      </c>
      <c r="M30" s="19">
        <f t="shared" si="2"/>
        <v>652</v>
      </c>
      <c r="N30" s="19">
        <f t="shared" si="3"/>
        <v>652</v>
      </c>
      <c r="O30" s="20" t="s">
        <v>121</v>
      </c>
      <c r="S30" s="4"/>
      <c r="T30" s="4"/>
    </row>
    <row r="31" s="1" customFormat="1" ht="31" customHeight="1" spans="1:20">
      <c r="A31" s="13">
        <v>27</v>
      </c>
      <c r="B31" s="14" t="s">
        <v>114</v>
      </c>
      <c r="C31" s="14" t="s">
        <v>122</v>
      </c>
      <c r="D31" s="14" t="s">
        <v>123</v>
      </c>
      <c r="E31" s="14" t="s">
        <v>124</v>
      </c>
      <c r="F31" s="14">
        <v>27</v>
      </c>
      <c r="G31" s="13">
        <f t="shared" si="0"/>
        <v>15120</v>
      </c>
      <c r="H31" s="14">
        <v>560</v>
      </c>
      <c r="I31" s="14">
        <v>15988</v>
      </c>
      <c r="J31" s="14">
        <v>592.15</v>
      </c>
      <c r="K31" s="21">
        <v>0.0574</v>
      </c>
      <c r="L31" s="15">
        <f t="shared" si="1"/>
        <v>15724.8</v>
      </c>
      <c r="M31" s="19">
        <f t="shared" si="2"/>
        <v>263.199999999999</v>
      </c>
      <c r="N31" s="19">
        <f t="shared" si="3"/>
        <v>263.199999999999</v>
      </c>
      <c r="O31" s="20" t="s">
        <v>125</v>
      </c>
      <c r="S31" s="4"/>
      <c r="T31" s="4"/>
    </row>
    <row r="32" s="1" customFormat="1" ht="31" customHeight="1" spans="1:20">
      <c r="A32" s="13">
        <v>28</v>
      </c>
      <c r="B32" s="14" t="s">
        <v>114</v>
      </c>
      <c r="C32" s="14" t="s">
        <v>126</v>
      </c>
      <c r="D32" s="14" t="s">
        <v>48</v>
      </c>
      <c r="E32" s="14" t="s">
        <v>127</v>
      </c>
      <c r="F32" s="14">
        <v>81</v>
      </c>
      <c r="G32" s="13">
        <f t="shared" si="0"/>
        <v>44550</v>
      </c>
      <c r="H32" s="14">
        <v>550</v>
      </c>
      <c r="I32" s="14">
        <v>47443</v>
      </c>
      <c r="J32" s="14">
        <v>585.72</v>
      </c>
      <c r="K32" s="21">
        <v>0.0649</v>
      </c>
      <c r="L32" s="15">
        <f t="shared" si="1"/>
        <v>46332</v>
      </c>
      <c r="M32" s="19">
        <f t="shared" si="2"/>
        <v>1111</v>
      </c>
      <c r="N32" s="19">
        <f t="shared" si="3"/>
        <v>1111</v>
      </c>
      <c r="O32" s="20" t="s">
        <v>128</v>
      </c>
      <c r="S32" s="4"/>
      <c r="T32" s="4"/>
    </row>
    <row r="33" s="1" customFormat="1" ht="31" customHeight="1" spans="1:20">
      <c r="A33" s="13">
        <v>29</v>
      </c>
      <c r="B33" s="14" t="s">
        <v>129</v>
      </c>
      <c r="C33" s="14" t="s">
        <v>130</v>
      </c>
      <c r="D33" s="14" t="s">
        <v>131</v>
      </c>
      <c r="E33" s="14" t="s">
        <v>132</v>
      </c>
      <c r="F33" s="14">
        <v>75</v>
      </c>
      <c r="G33" s="13">
        <f t="shared" si="0"/>
        <v>41310</v>
      </c>
      <c r="H33" s="14">
        <v>550.8</v>
      </c>
      <c r="I33" s="14">
        <v>44232</v>
      </c>
      <c r="J33" s="14">
        <v>589.76</v>
      </c>
      <c r="K33" s="18">
        <v>0.0707</v>
      </c>
      <c r="L33" s="15">
        <f t="shared" si="1"/>
        <v>42962.4</v>
      </c>
      <c r="M33" s="19">
        <f t="shared" si="2"/>
        <v>1269.6</v>
      </c>
      <c r="N33" s="19">
        <f t="shared" si="3"/>
        <v>1269.6</v>
      </c>
      <c r="O33" s="20" t="s">
        <v>133</v>
      </c>
      <c r="S33" s="4"/>
      <c r="T33" s="4"/>
    </row>
    <row r="34" s="1" customFormat="1" ht="31" customHeight="1" spans="1:20">
      <c r="A34" s="13">
        <v>30</v>
      </c>
      <c r="B34" s="14" t="s">
        <v>129</v>
      </c>
      <c r="C34" s="14" t="s">
        <v>134</v>
      </c>
      <c r="D34" s="14" t="s">
        <v>135</v>
      </c>
      <c r="E34" s="14" t="s">
        <v>136</v>
      </c>
      <c r="F34" s="14">
        <v>41.2</v>
      </c>
      <c r="G34" s="15">
        <f t="shared" si="0"/>
        <v>24163.8</v>
      </c>
      <c r="H34" s="14">
        <v>586.5</v>
      </c>
      <c r="I34" s="14">
        <v>26128</v>
      </c>
      <c r="J34" s="14">
        <v>634.17</v>
      </c>
      <c r="K34" s="18">
        <v>0.0813</v>
      </c>
      <c r="L34" s="15">
        <f t="shared" si="1"/>
        <v>25130.352</v>
      </c>
      <c r="M34" s="19">
        <f t="shared" si="2"/>
        <v>997.647999999997</v>
      </c>
      <c r="N34" s="19">
        <f t="shared" si="3"/>
        <v>997.647999999997</v>
      </c>
      <c r="O34" s="20" t="s">
        <v>137</v>
      </c>
      <c r="S34" s="4"/>
      <c r="T34" s="4"/>
    </row>
    <row r="35" s="1" customFormat="1" ht="31" customHeight="1" spans="1:20">
      <c r="A35" s="13">
        <v>31</v>
      </c>
      <c r="B35" s="14" t="s">
        <v>129</v>
      </c>
      <c r="C35" s="14" t="s">
        <v>138</v>
      </c>
      <c r="D35" s="14" t="s">
        <v>81</v>
      </c>
      <c r="E35" s="14" t="s">
        <v>139</v>
      </c>
      <c r="F35" s="14">
        <v>127.59</v>
      </c>
      <c r="G35" s="15">
        <f t="shared" si="0"/>
        <v>70927.281</v>
      </c>
      <c r="H35" s="14">
        <v>555.9</v>
      </c>
      <c r="I35" s="14">
        <v>75528</v>
      </c>
      <c r="J35" s="14">
        <v>591.96</v>
      </c>
      <c r="K35" s="18">
        <v>0.0649</v>
      </c>
      <c r="L35" s="15">
        <f t="shared" si="1"/>
        <v>73764.37224</v>
      </c>
      <c r="M35" s="19">
        <f t="shared" si="2"/>
        <v>1763.62775999999</v>
      </c>
      <c r="N35" s="19">
        <f t="shared" si="3"/>
        <v>1763.62775999999</v>
      </c>
      <c r="O35" s="20" t="s">
        <v>128</v>
      </c>
      <c r="S35" s="4"/>
      <c r="T35" s="4"/>
    </row>
    <row r="36" s="1" customFormat="1" ht="31" customHeight="1" spans="1:20">
      <c r="A36" s="13">
        <v>32</v>
      </c>
      <c r="B36" s="14" t="s">
        <v>129</v>
      </c>
      <c r="C36" s="14" t="s">
        <v>140</v>
      </c>
      <c r="D36" s="14" t="s">
        <v>141</v>
      </c>
      <c r="E36" s="14" t="s">
        <v>142</v>
      </c>
      <c r="F36" s="14">
        <v>68.5</v>
      </c>
      <c r="G36" s="15">
        <f t="shared" si="0"/>
        <v>40524.6</v>
      </c>
      <c r="H36" s="14">
        <v>591.6</v>
      </c>
      <c r="I36" s="14">
        <v>42149</v>
      </c>
      <c r="J36" s="14">
        <v>615.31</v>
      </c>
      <c r="K36" s="18">
        <v>0.0401</v>
      </c>
      <c r="L36" s="15">
        <f t="shared" si="1"/>
        <v>42145.584</v>
      </c>
      <c r="M36" s="19">
        <f t="shared" si="2"/>
        <v>3.41599999999744</v>
      </c>
      <c r="N36" s="19">
        <f t="shared" si="3"/>
        <v>3.41599999999744</v>
      </c>
      <c r="O36" s="20" t="s">
        <v>143</v>
      </c>
      <c r="S36" s="4"/>
      <c r="T36" s="4"/>
    </row>
    <row r="37" s="1" customFormat="1" ht="31" customHeight="1" spans="1:20">
      <c r="A37" s="13">
        <v>33</v>
      </c>
      <c r="B37" s="14" t="s">
        <v>129</v>
      </c>
      <c r="C37" s="14" t="s">
        <v>144</v>
      </c>
      <c r="D37" s="14" t="s">
        <v>145</v>
      </c>
      <c r="E37" s="14" t="s">
        <v>146</v>
      </c>
      <c r="F37" s="14">
        <v>132.85</v>
      </c>
      <c r="G37" s="15">
        <f t="shared" si="0"/>
        <v>73173.78</v>
      </c>
      <c r="H37" s="14">
        <v>550.8</v>
      </c>
      <c r="I37" s="14">
        <v>76426</v>
      </c>
      <c r="J37" s="14">
        <v>575.28</v>
      </c>
      <c r="K37" s="18">
        <v>0.0444</v>
      </c>
      <c r="L37" s="15">
        <f t="shared" si="1"/>
        <v>76100.7312</v>
      </c>
      <c r="M37" s="19">
        <f t="shared" si="2"/>
        <v>325.26880000002</v>
      </c>
      <c r="N37" s="19">
        <f t="shared" si="3"/>
        <v>325.26880000002</v>
      </c>
      <c r="O37" s="20" t="s">
        <v>147</v>
      </c>
      <c r="S37" s="4"/>
      <c r="T37" s="4"/>
    </row>
    <row r="38" s="1" customFormat="1" ht="31" customHeight="1" spans="1:20">
      <c r="A38" s="13">
        <v>34</v>
      </c>
      <c r="B38" s="14" t="s">
        <v>129</v>
      </c>
      <c r="C38" s="14" t="s">
        <v>148</v>
      </c>
      <c r="D38" s="14" t="s">
        <v>98</v>
      </c>
      <c r="E38" s="14" t="s">
        <v>149</v>
      </c>
      <c r="F38" s="14">
        <v>137.2</v>
      </c>
      <c r="G38" s="15">
        <f t="shared" si="0"/>
        <v>77668.92</v>
      </c>
      <c r="H38" s="14">
        <v>566.1</v>
      </c>
      <c r="I38" s="14">
        <v>83344</v>
      </c>
      <c r="J38" s="14">
        <v>607.46</v>
      </c>
      <c r="K38" s="18">
        <v>0.0731</v>
      </c>
      <c r="L38" s="15">
        <f t="shared" si="1"/>
        <v>80775.6768</v>
      </c>
      <c r="M38" s="19">
        <f t="shared" si="2"/>
        <v>2568.3232</v>
      </c>
      <c r="N38" s="19">
        <f t="shared" si="3"/>
        <v>2568.3232</v>
      </c>
      <c r="O38" s="20" t="s">
        <v>150</v>
      </c>
      <c r="S38" s="4"/>
      <c r="T38" s="4"/>
    </row>
    <row r="39" s="1" customFormat="1" ht="31" customHeight="1" spans="1:20">
      <c r="A39" s="13">
        <v>35</v>
      </c>
      <c r="B39" s="14" t="s">
        <v>129</v>
      </c>
      <c r="C39" s="14" t="s">
        <v>151</v>
      </c>
      <c r="D39" s="14" t="s">
        <v>152</v>
      </c>
      <c r="E39" s="14" t="s">
        <v>153</v>
      </c>
      <c r="F39" s="14">
        <v>90.46</v>
      </c>
      <c r="G39" s="15">
        <f t="shared" si="0"/>
        <v>52593.444</v>
      </c>
      <c r="H39" s="14">
        <v>581.4</v>
      </c>
      <c r="I39" s="14">
        <v>57516</v>
      </c>
      <c r="J39" s="14">
        <v>635.82</v>
      </c>
      <c r="K39" s="18">
        <v>0.0936</v>
      </c>
      <c r="L39" s="15">
        <f t="shared" si="1"/>
        <v>54697.18176</v>
      </c>
      <c r="M39" s="19">
        <f t="shared" si="2"/>
        <v>2818.81824</v>
      </c>
      <c r="N39" s="19">
        <f t="shared" si="3"/>
        <v>2818.81824</v>
      </c>
      <c r="O39" s="20" t="s">
        <v>154</v>
      </c>
      <c r="S39" s="4"/>
      <c r="T39" s="4"/>
    </row>
    <row r="40" s="1" customFormat="1" ht="31" customHeight="1" spans="1:20">
      <c r="A40" s="13">
        <v>36</v>
      </c>
      <c r="B40" s="14" t="s">
        <v>129</v>
      </c>
      <c r="C40" s="14" t="s">
        <v>155</v>
      </c>
      <c r="D40" s="14" t="s">
        <v>81</v>
      </c>
      <c r="E40" s="14" t="s">
        <v>156</v>
      </c>
      <c r="F40" s="14">
        <v>34</v>
      </c>
      <c r="G40" s="13">
        <f t="shared" si="0"/>
        <v>19074</v>
      </c>
      <c r="H40" s="14">
        <v>561</v>
      </c>
      <c r="I40" s="14">
        <v>20924</v>
      </c>
      <c r="J40" s="14">
        <v>615.41</v>
      </c>
      <c r="K40" s="18">
        <v>0.097</v>
      </c>
      <c r="L40" s="15">
        <f t="shared" si="1"/>
        <v>19836.96</v>
      </c>
      <c r="M40" s="19">
        <f t="shared" si="2"/>
        <v>1087.04</v>
      </c>
      <c r="N40" s="19">
        <f t="shared" si="3"/>
        <v>1087.04</v>
      </c>
      <c r="O40" s="20" t="s">
        <v>157</v>
      </c>
      <c r="S40" s="4"/>
      <c r="T40" s="4"/>
    </row>
    <row r="41" s="1" customFormat="1" ht="31" customHeight="1" spans="1:20">
      <c r="A41" s="13">
        <v>37</v>
      </c>
      <c r="B41" s="14" t="s">
        <v>129</v>
      </c>
      <c r="C41" s="14" t="s">
        <v>158</v>
      </c>
      <c r="D41" s="14" t="s">
        <v>65</v>
      </c>
      <c r="E41" s="14" t="s">
        <v>159</v>
      </c>
      <c r="F41" s="14">
        <v>27</v>
      </c>
      <c r="G41" s="13">
        <f t="shared" si="0"/>
        <v>14871.6</v>
      </c>
      <c r="H41" s="14">
        <v>550.8</v>
      </c>
      <c r="I41" s="14">
        <v>16325</v>
      </c>
      <c r="J41" s="14">
        <v>604.63</v>
      </c>
      <c r="K41" s="18">
        <v>0.0977</v>
      </c>
      <c r="L41" s="15">
        <f t="shared" si="1"/>
        <v>15466.464</v>
      </c>
      <c r="M41" s="19">
        <f t="shared" si="2"/>
        <v>858.536000000002</v>
      </c>
      <c r="N41" s="19">
        <f t="shared" si="3"/>
        <v>858.536000000002</v>
      </c>
      <c r="O41" s="20" t="s">
        <v>160</v>
      </c>
      <c r="S41" s="4"/>
      <c r="T41" s="4"/>
    </row>
    <row r="42" s="1" customFormat="1" ht="31" customHeight="1" spans="1:20">
      <c r="A42" s="13">
        <v>38</v>
      </c>
      <c r="B42" s="14" t="s">
        <v>129</v>
      </c>
      <c r="C42" s="14" t="s">
        <v>161</v>
      </c>
      <c r="D42" s="14" t="s">
        <v>162</v>
      </c>
      <c r="E42" s="14" t="s">
        <v>163</v>
      </c>
      <c r="F42" s="14">
        <v>20</v>
      </c>
      <c r="G42" s="13">
        <f t="shared" si="0"/>
        <v>11730</v>
      </c>
      <c r="H42" s="14">
        <v>586.5</v>
      </c>
      <c r="I42" s="14">
        <v>12416</v>
      </c>
      <c r="J42" s="14">
        <v>620.8</v>
      </c>
      <c r="K42" s="18">
        <v>0.0585</v>
      </c>
      <c r="L42" s="15">
        <f t="shared" si="1"/>
        <v>12199.2</v>
      </c>
      <c r="M42" s="19">
        <f t="shared" si="2"/>
        <v>216.799999999999</v>
      </c>
      <c r="N42" s="19">
        <f t="shared" si="3"/>
        <v>216.799999999999</v>
      </c>
      <c r="O42" s="20" t="s">
        <v>164</v>
      </c>
      <c r="S42" s="4"/>
      <c r="T42" s="4"/>
    </row>
    <row r="43" s="1" customFormat="1" ht="31" customHeight="1" spans="1:20">
      <c r="A43" s="13">
        <v>39</v>
      </c>
      <c r="B43" s="14" t="s">
        <v>165</v>
      </c>
      <c r="C43" s="14" t="s">
        <v>166</v>
      </c>
      <c r="D43" s="14" t="s">
        <v>116</v>
      </c>
      <c r="E43" s="14" t="s">
        <v>167</v>
      </c>
      <c r="F43" s="14">
        <v>92.1</v>
      </c>
      <c r="G43" s="13">
        <f t="shared" si="0"/>
        <v>52607.52</v>
      </c>
      <c r="H43" s="14">
        <v>571.2</v>
      </c>
      <c r="I43" s="14">
        <v>54832</v>
      </c>
      <c r="J43" s="14">
        <v>595.35</v>
      </c>
      <c r="K43" s="18">
        <v>0.0423</v>
      </c>
      <c r="L43" s="15">
        <f t="shared" si="1"/>
        <v>54711.8208</v>
      </c>
      <c r="M43" s="19">
        <f t="shared" si="2"/>
        <v>120.179199999991</v>
      </c>
      <c r="N43" s="19">
        <f t="shared" si="3"/>
        <v>120.179199999991</v>
      </c>
      <c r="O43" s="20" t="s">
        <v>168</v>
      </c>
      <c r="S43" s="4"/>
      <c r="T43" s="4"/>
    </row>
    <row r="44" s="1" customFormat="1" ht="31" customHeight="1" spans="1:20">
      <c r="A44" s="13">
        <v>40</v>
      </c>
      <c r="B44" s="14" t="s">
        <v>165</v>
      </c>
      <c r="C44" s="14" t="s">
        <v>169</v>
      </c>
      <c r="D44" s="14" t="s">
        <v>170</v>
      </c>
      <c r="E44" s="14" t="s">
        <v>171</v>
      </c>
      <c r="F44" s="14">
        <v>75.6</v>
      </c>
      <c r="G44" s="13">
        <f t="shared" si="0"/>
        <v>42797.16</v>
      </c>
      <c r="H44" s="14">
        <v>566.1</v>
      </c>
      <c r="I44" s="14">
        <v>45674</v>
      </c>
      <c r="J44" s="14">
        <v>604.15</v>
      </c>
      <c r="K44" s="18">
        <v>0.0672</v>
      </c>
      <c r="L44" s="15">
        <f t="shared" si="1"/>
        <v>44509.0464</v>
      </c>
      <c r="M44" s="19">
        <f t="shared" si="2"/>
        <v>1164.9536</v>
      </c>
      <c r="N44" s="19">
        <f t="shared" si="3"/>
        <v>1164.9536</v>
      </c>
      <c r="O44" s="20" t="s">
        <v>172</v>
      </c>
      <c r="S44" s="4"/>
      <c r="T44" s="4"/>
    </row>
    <row r="45" s="1" customFormat="1" ht="31" customHeight="1" spans="1:20">
      <c r="A45" s="13">
        <v>41</v>
      </c>
      <c r="B45" s="14" t="s">
        <v>165</v>
      </c>
      <c r="C45" s="14" t="s">
        <v>173</v>
      </c>
      <c r="D45" s="14" t="s">
        <v>174</v>
      </c>
      <c r="E45" s="14" t="s">
        <v>175</v>
      </c>
      <c r="F45" s="14">
        <v>34.8</v>
      </c>
      <c r="G45" s="13">
        <f t="shared" si="0"/>
        <v>20055.24</v>
      </c>
      <c r="H45" s="14">
        <v>576.3</v>
      </c>
      <c r="I45" s="14">
        <v>21324</v>
      </c>
      <c r="J45" s="14">
        <v>612.76</v>
      </c>
      <c r="K45" s="18">
        <v>0.0633</v>
      </c>
      <c r="L45" s="15">
        <f t="shared" si="1"/>
        <v>20857.4496</v>
      </c>
      <c r="M45" s="19">
        <f t="shared" si="2"/>
        <v>466.5504</v>
      </c>
      <c r="N45" s="19">
        <f t="shared" si="3"/>
        <v>466.5504</v>
      </c>
      <c r="O45" s="20" t="s">
        <v>176</v>
      </c>
      <c r="S45" s="4"/>
      <c r="T45" s="4"/>
    </row>
    <row r="46" s="1" customFormat="1" ht="31" customHeight="1" spans="1:20">
      <c r="A46" s="13">
        <v>42</v>
      </c>
      <c r="B46" s="14" t="s">
        <v>165</v>
      </c>
      <c r="C46" s="14" t="s">
        <v>177</v>
      </c>
      <c r="D46" s="14" t="s">
        <v>178</v>
      </c>
      <c r="E46" s="14" t="s">
        <v>179</v>
      </c>
      <c r="F46" s="14">
        <v>35</v>
      </c>
      <c r="G46" s="13">
        <f t="shared" si="0"/>
        <v>20170.5</v>
      </c>
      <c r="H46" s="14">
        <v>576.3</v>
      </c>
      <c r="I46" s="14">
        <v>21972</v>
      </c>
      <c r="J46" s="14">
        <v>627.77</v>
      </c>
      <c r="K46" s="22">
        <v>0.0893</v>
      </c>
      <c r="L46" s="15">
        <f t="shared" si="1"/>
        <v>20977.32</v>
      </c>
      <c r="M46" s="19">
        <f t="shared" si="2"/>
        <v>994.68</v>
      </c>
      <c r="N46" s="19">
        <f t="shared" si="3"/>
        <v>994.68</v>
      </c>
      <c r="O46" s="20" t="s">
        <v>180</v>
      </c>
      <c r="S46" s="4"/>
      <c r="T46" s="4"/>
    </row>
    <row r="47" s="1" customFormat="1" ht="31" customHeight="1" spans="1:20">
      <c r="A47" s="13">
        <v>43</v>
      </c>
      <c r="B47" s="14" t="s">
        <v>165</v>
      </c>
      <c r="C47" s="14" t="s">
        <v>181</v>
      </c>
      <c r="D47" s="14" t="s">
        <v>182</v>
      </c>
      <c r="E47" s="14" t="s">
        <v>183</v>
      </c>
      <c r="F47" s="14">
        <v>9</v>
      </c>
      <c r="G47" s="13">
        <f t="shared" si="0"/>
        <v>5140.8</v>
      </c>
      <c r="H47" s="14">
        <v>571.2</v>
      </c>
      <c r="I47" s="14">
        <v>5448</v>
      </c>
      <c r="J47" s="14">
        <v>605.33</v>
      </c>
      <c r="K47" s="22">
        <v>0.0598</v>
      </c>
      <c r="L47" s="15">
        <f t="shared" si="1"/>
        <v>5346.432</v>
      </c>
      <c r="M47" s="19">
        <f t="shared" si="2"/>
        <v>101.567999999999</v>
      </c>
      <c r="N47" s="19">
        <f t="shared" si="3"/>
        <v>101.567999999999</v>
      </c>
      <c r="O47" s="20" t="s">
        <v>184</v>
      </c>
      <c r="S47" s="4"/>
      <c r="T47" s="4"/>
    </row>
    <row r="48" s="1" customFormat="1" ht="31" customHeight="1" spans="1:20">
      <c r="A48" s="13">
        <v>44</v>
      </c>
      <c r="B48" s="14" t="s">
        <v>165</v>
      </c>
      <c r="C48" s="14" t="s">
        <v>185</v>
      </c>
      <c r="D48" s="14" t="s">
        <v>186</v>
      </c>
      <c r="E48" s="14" t="s">
        <v>187</v>
      </c>
      <c r="F48" s="14">
        <v>63.5</v>
      </c>
      <c r="G48" s="13">
        <f t="shared" si="0"/>
        <v>37566.6</v>
      </c>
      <c r="H48" s="14">
        <v>591.6</v>
      </c>
      <c r="I48" s="14">
        <v>40084</v>
      </c>
      <c r="J48" s="14">
        <v>631.24</v>
      </c>
      <c r="K48" s="22">
        <v>0.067</v>
      </c>
      <c r="L48" s="15">
        <f t="shared" si="1"/>
        <v>39069.264</v>
      </c>
      <c r="M48" s="19">
        <f t="shared" si="2"/>
        <v>1014.736</v>
      </c>
      <c r="N48" s="19">
        <f t="shared" si="3"/>
        <v>1014.736</v>
      </c>
      <c r="O48" s="20" t="s">
        <v>96</v>
      </c>
      <c r="S48" s="4"/>
      <c r="T48" s="4"/>
    </row>
    <row r="49" s="1" customFormat="1" ht="31" customHeight="1" spans="1:20">
      <c r="A49" s="13">
        <v>45</v>
      </c>
      <c r="B49" s="14" t="s">
        <v>165</v>
      </c>
      <c r="C49" s="14" t="s">
        <v>188</v>
      </c>
      <c r="D49" s="14" t="s">
        <v>189</v>
      </c>
      <c r="E49" s="14" t="s">
        <v>190</v>
      </c>
      <c r="F49" s="14">
        <v>139.7</v>
      </c>
      <c r="G49" s="13">
        <f t="shared" si="0"/>
        <v>79796.64</v>
      </c>
      <c r="H49" s="14">
        <v>571.2</v>
      </c>
      <c r="I49" s="14">
        <v>84166</v>
      </c>
      <c r="J49" s="14">
        <v>602.48</v>
      </c>
      <c r="K49" s="22">
        <v>0.0548</v>
      </c>
      <c r="L49" s="15">
        <f t="shared" si="1"/>
        <v>82988.5056</v>
      </c>
      <c r="M49" s="19">
        <f t="shared" si="2"/>
        <v>1177.4944</v>
      </c>
      <c r="N49" s="19">
        <f t="shared" si="3"/>
        <v>1177.4944</v>
      </c>
      <c r="O49" s="20" t="s">
        <v>191</v>
      </c>
      <c r="S49" s="4"/>
      <c r="T49" s="4"/>
    </row>
    <row r="50" s="1" customFormat="1" ht="31" customHeight="1" spans="1:20">
      <c r="A50" s="13">
        <v>46</v>
      </c>
      <c r="B50" s="14" t="s">
        <v>192</v>
      </c>
      <c r="C50" s="14" t="s">
        <v>193</v>
      </c>
      <c r="D50" s="14" t="s">
        <v>194</v>
      </c>
      <c r="E50" s="14" t="s">
        <v>195</v>
      </c>
      <c r="F50" s="14">
        <v>19.7</v>
      </c>
      <c r="G50" s="13">
        <f t="shared" si="0"/>
        <v>11426</v>
      </c>
      <c r="H50" s="14">
        <v>580</v>
      </c>
      <c r="I50" s="14">
        <v>12236</v>
      </c>
      <c r="J50" s="23">
        <v>621.116751269036</v>
      </c>
      <c r="K50" s="22">
        <v>0.0709</v>
      </c>
      <c r="L50" s="15">
        <f t="shared" si="1"/>
        <v>11883.04</v>
      </c>
      <c r="M50" s="19">
        <f t="shared" si="2"/>
        <v>352.959999999999</v>
      </c>
      <c r="N50" s="19">
        <f t="shared" si="3"/>
        <v>352.959999999999</v>
      </c>
      <c r="O50" s="20" t="s">
        <v>196</v>
      </c>
      <c r="S50" s="4"/>
      <c r="T50" s="4"/>
    </row>
    <row r="51" s="1" customFormat="1" ht="31" customHeight="1" spans="1:20">
      <c r="A51" s="13">
        <v>47</v>
      </c>
      <c r="B51" s="14" t="s">
        <v>192</v>
      </c>
      <c r="C51" s="14" t="s">
        <v>197</v>
      </c>
      <c r="D51" s="14" t="s">
        <v>198</v>
      </c>
      <c r="E51" s="14" t="s">
        <v>199</v>
      </c>
      <c r="F51" s="14">
        <v>54.7</v>
      </c>
      <c r="G51" s="13">
        <f t="shared" si="0"/>
        <v>24615</v>
      </c>
      <c r="H51" s="14">
        <v>450</v>
      </c>
      <c r="I51" s="14">
        <v>27248</v>
      </c>
      <c r="J51" s="23">
        <v>498.135283363803</v>
      </c>
      <c r="K51" s="22">
        <v>0.107</v>
      </c>
      <c r="L51" s="15">
        <f t="shared" si="1"/>
        <v>25599.6</v>
      </c>
      <c r="M51" s="19">
        <f t="shared" si="2"/>
        <v>1648.4</v>
      </c>
      <c r="N51" s="19">
        <f t="shared" si="3"/>
        <v>1648.4</v>
      </c>
      <c r="O51" s="20" t="s">
        <v>200</v>
      </c>
      <c r="S51" s="4"/>
      <c r="T51" s="4"/>
    </row>
    <row r="52" s="1" customFormat="1" ht="31" customHeight="1" spans="1:20">
      <c r="A52" s="13">
        <v>48</v>
      </c>
      <c r="B52" s="14" t="s">
        <v>192</v>
      </c>
      <c r="C52" s="14" t="s">
        <v>201</v>
      </c>
      <c r="D52" s="14" t="s">
        <v>202</v>
      </c>
      <c r="E52" s="14" t="s">
        <v>203</v>
      </c>
      <c r="F52" s="14">
        <v>20.3</v>
      </c>
      <c r="G52" s="13">
        <f t="shared" si="0"/>
        <v>11977</v>
      </c>
      <c r="H52" s="14">
        <v>590</v>
      </c>
      <c r="I52" s="14">
        <v>13040</v>
      </c>
      <c r="J52" s="23">
        <v>642.364532019704</v>
      </c>
      <c r="K52" s="22">
        <v>0.0887</v>
      </c>
      <c r="L52" s="15">
        <f t="shared" si="1"/>
        <v>12456.08</v>
      </c>
      <c r="M52" s="19">
        <f t="shared" si="2"/>
        <v>583.92</v>
      </c>
      <c r="N52" s="19">
        <f t="shared" si="3"/>
        <v>583.92</v>
      </c>
      <c r="O52" s="20" t="s">
        <v>204</v>
      </c>
      <c r="S52" s="4"/>
      <c r="T52" s="4"/>
    </row>
    <row r="53" s="1" customFormat="1" ht="31" customHeight="1" spans="1:20">
      <c r="A53" s="13">
        <v>49</v>
      </c>
      <c r="B53" s="14" t="s">
        <v>192</v>
      </c>
      <c r="C53" s="14" t="s">
        <v>205</v>
      </c>
      <c r="D53" s="14" t="s">
        <v>206</v>
      </c>
      <c r="E53" s="14" t="s">
        <v>207</v>
      </c>
      <c r="F53" s="14">
        <v>18</v>
      </c>
      <c r="G53" s="13">
        <f t="shared" si="0"/>
        <v>9900</v>
      </c>
      <c r="H53" s="14">
        <v>550</v>
      </c>
      <c r="I53" s="14">
        <v>11454</v>
      </c>
      <c r="J53" s="23">
        <v>636.333333333333</v>
      </c>
      <c r="K53" s="22">
        <v>0.157</v>
      </c>
      <c r="L53" s="15">
        <f t="shared" si="1"/>
        <v>10296</v>
      </c>
      <c r="M53" s="19">
        <f t="shared" si="2"/>
        <v>1158</v>
      </c>
      <c r="N53" s="19">
        <f t="shared" si="3"/>
        <v>1158</v>
      </c>
      <c r="O53" s="20" t="s">
        <v>208</v>
      </c>
      <c r="S53" s="4"/>
      <c r="T53" s="4"/>
    </row>
    <row r="54" s="1" customFormat="1" ht="31" customHeight="1" spans="1:20">
      <c r="A54" s="13">
        <v>50</v>
      </c>
      <c r="B54" s="14" t="s">
        <v>192</v>
      </c>
      <c r="C54" s="14" t="s">
        <v>209</v>
      </c>
      <c r="D54" s="14" t="s">
        <v>210</v>
      </c>
      <c r="E54" s="14" t="s">
        <v>211</v>
      </c>
      <c r="F54" s="14">
        <v>60.2</v>
      </c>
      <c r="G54" s="13">
        <f t="shared" si="0"/>
        <v>34314</v>
      </c>
      <c r="H54" s="14">
        <v>570</v>
      </c>
      <c r="I54" s="14">
        <v>36295</v>
      </c>
      <c r="J54" s="23">
        <v>602.906976744186</v>
      </c>
      <c r="K54" s="22">
        <v>0.0577</v>
      </c>
      <c r="L54" s="15">
        <f t="shared" si="1"/>
        <v>35686.56</v>
      </c>
      <c r="M54" s="19">
        <f t="shared" si="2"/>
        <v>608.440000000002</v>
      </c>
      <c r="N54" s="19">
        <f t="shared" si="3"/>
        <v>608.440000000002</v>
      </c>
      <c r="O54" s="20" t="s">
        <v>212</v>
      </c>
      <c r="S54" s="4"/>
      <c r="T54" s="4"/>
    </row>
    <row r="55" s="1" customFormat="1" ht="31" customHeight="1" spans="1:20">
      <c r="A55" s="13">
        <v>51</v>
      </c>
      <c r="B55" s="14" t="s">
        <v>192</v>
      </c>
      <c r="C55" s="14" t="s">
        <v>213</v>
      </c>
      <c r="D55" s="14" t="s">
        <v>214</v>
      </c>
      <c r="E55" s="14" t="s">
        <v>215</v>
      </c>
      <c r="F55" s="14">
        <v>54</v>
      </c>
      <c r="G55" s="13">
        <f t="shared" si="0"/>
        <v>31860</v>
      </c>
      <c r="H55" s="14">
        <v>590</v>
      </c>
      <c r="I55" s="14">
        <v>33780</v>
      </c>
      <c r="J55" s="23">
        <v>625.555555555556</v>
      </c>
      <c r="K55" s="22">
        <v>0.0603</v>
      </c>
      <c r="L55" s="15">
        <f t="shared" si="1"/>
        <v>33134.4</v>
      </c>
      <c r="M55" s="19">
        <f t="shared" si="2"/>
        <v>645.599999999999</v>
      </c>
      <c r="N55" s="19">
        <f t="shared" si="3"/>
        <v>645.599999999999</v>
      </c>
      <c r="O55" s="20" t="s">
        <v>22</v>
      </c>
      <c r="S55" s="4"/>
      <c r="T55" s="4"/>
    </row>
    <row r="56" s="1" customFormat="1" ht="31" customHeight="1" spans="1:20">
      <c r="A56" s="13">
        <v>52</v>
      </c>
      <c r="B56" s="14" t="s">
        <v>192</v>
      </c>
      <c r="C56" s="14" t="s">
        <v>216</v>
      </c>
      <c r="D56" s="14" t="s">
        <v>217</v>
      </c>
      <c r="E56" s="14" t="s">
        <v>218</v>
      </c>
      <c r="F56" s="14">
        <v>27</v>
      </c>
      <c r="G56" s="13">
        <f t="shared" si="0"/>
        <v>14580</v>
      </c>
      <c r="H56" s="14">
        <v>540</v>
      </c>
      <c r="I56" s="14">
        <v>15805</v>
      </c>
      <c r="J56" s="23">
        <v>585.37037037037</v>
      </c>
      <c r="K56" s="22">
        <v>0.084</v>
      </c>
      <c r="L56" s="15">
        <f t="shared" si="1"/>
        <v>15163.2</v>
      </c>
      <c r="M56" s="19">
        <f t="shared" si="2"/>
        <v>641.799999999999</v>
      </c>
      <c r="N56" s="19">
        <f t="shared" si="3"/>
        <v>641.799999999999</v>
      </c>
      <c r="O56" s="20" t="s">
        <v>219</v>
      </c>
      <c r="S56" s="4"/>
      <c r="T56" s="4"/>
    </row>
    <row r="57" s="1" customFormat="1" ht="31" customHeight="1" spans="1:20">
      <c r="A57" s="13">
        <v>53</v>
      </c>
      <c r="B57" s="14" t="s">
        <v>192</v>
      </c>
      <c r="C57" s="14" t="s">
        <v>220</v>
      </c>
      <c r="D57" s="14" t="s">
        <v>221</v>
      </c>
      <c r="E57" s="14" t="s">
        <v>222</v>
      </c>
      <c r="F57" s="14">
        <v>40</v>
      </c>
      <c r="G57" s="13">
        <f t="shared" si="0"/>
        <v>23600</v>
      </c>
      <c r="H57" s="14">
        <v>590</v>
      </c>
      <c r="I57" s="14">
        <v>24688</v>
      </c>
      <c r="J57" s="23">
        <v>617.2</v>
      </c>
      <c r="K57" s="22">
        <v>0.0461</v>
      </c>
      <c r="L57" s="15">
        <f t="shared" si="1"/>
        <v>24544</v>
      </c>
      <c r="M57" s="19">
        <f t="shared" si="2"/>
        <v>144</v>
      </c>
      <c r="N57" s="19">
        <f t="shared" si="3"/>
        <v>144</v>
      </c>
      <c r="O57" s="20" t="s">
        <v>223</v>
      </c>
      <c r="S57" s="4"/>
      <c r="T57" s="4"/>
    </row>
    <row r="58" s="1" customFormat="1" ht="31" customHeight="1" spans="1:20">
      <c r="A58" s="13">
        <v>54</v>
      </c>
      <c r="B58" s="14" t="s">
        <v>192</v>
      </c>
      <c r="C58" s="14" t="s">
        <v>224</v>
      </c>
      <c r="D58" s="14" t="s">
        <v>225</v>
      </c>
      <c r="E58" s="14" t="s">
        <v>226</v>
      </c>
      <c r="F58" s="14">
        <v>18.5</v>
      </c>
      <c r="G58" s="13">
        <f t="shared" si="0"/>
        <v>10360</v>
      </c>
      <c r="H58" s="14">
        <v>560</v>
      </c>
      <c r="I58" s="14">
        <v>10880</v>
      </c>
      <c r="J58" s="23">
        <v>588.108108108108</v>
      </c>
      <c r="K58" s="22">
        <v>0.0502</v>
      </c>
      <c r="L58" s="15">
        <f t="shared" si="1"/>
        <v>10774.4</v>
      </c>
      <c r="M58" s="19">
        <f t="shared" si="2"/>
        <v>105.6</v>
      </c>
      <c r="N58" s="19">
        <f t="shared" si="3"/>
        <v>105.6</v>
      </c>
      <c r="O58" s="20" t="s">
        <v>50</v>
      </c>
      <c r="S58" s="4"/>
      <c r="T58" s="4"/>
    </row>
    <row r="59" s="1" customFormat="1" ht="31" customHeight="1" spans="1:20">
      <c r="A59" s="13">
        <v>55</v>
      </c>
      <c r="B59" s="14" t="s">
        <v>192</v>
      </c>
      <c r="C59" s="14" t="s">
        <v>227</v>
      </c>
      <c r="D59" s="14" t="s">
        <v>228</v>
      </c>
      <c r="E59" s="14" t="s">
        <v>229</v>
      </c>
      <c r="F59" s="14">
        <v>63</v>
      </c>
      <c r="G59" s="13">
        <f t="shared" si="0"/>
        <v>37170</v>
      </c>
      <c r="H59" s="14">
        <v>590</v>
      </c>
      <c r="I59" s="14">
        <v>39300</v>
      </c>
      <c r="J59" s="23">
        <v>623.809523809524</v>
      </c>
      <c r="K59" s="22">
        <v>0.0573</v>
      </c>
      <c r="L59" s="15">
        <f t="shared" si="1"/>
        <v>38656.8</v>
      </c>
      <c r="M59" s="19">
        <f t="shared" si="2"/>
        <v>643.199999999997</v>
      </c>
      <c r="N59" s="19">
        <f t="shared" si="3"/>
        <v>643.199999999997</v>
      </c>
      <c r="O59" s="20" t="s">
        <v>230</v>
      </c>
      <c r="S59" s="4"/>
      <c r="T59" s="4"/>
    </row>
    <row r="60" s="1" customFormat="1" ht="31" customHeight="1" spans="1:20">
      <c r="A60" s="13">
        <v>56</v>
      </c>
      <c r="B60" s="14" t="s">
        <v>192</v>
      </c>
      <c r="C60" s="14" t="s">
        <v>231</v>
      </c>
      <c r="D60" s="14" t="s">
        <v>232</v>
      </c>
      <c r="E60" s="14" t="s">
        <v>233</v>
      </c>
      <c r="F60" s="14">
        <v>54</v>
      </c>
      <c r="G60" s="13">
        <f t="shared" si="0"/>
        <v>31860</v>
      </c>
      <c r="H60" s="14">
        <v>590</v>
      </c>
      <c r="I60" s="14">
        <v>33484</v>
      </c>
      <c r="J60" s="23">
        <v>620.074074074074</v>
      </c>
      <c r="K60" s="22">
        <v>0.051</v>
      </c>
      <c r="L60" s="15">
        <f t="shared" si="1"/>
        <v>33134.4</v>
      </c>
      <c r="M60" s="19">
        <f t="shared" si="2"/>
        <v>349.599999999999</v>
      </c>
      <c r="N60" s="19">
        <f t="shared" si="3"/>
        <v>349.599999999999</v>
      </c>
      <c r="O60" s="20" t="s">
        <v>234</v>
      </c>
      <c r="S60" s="4"/>
      <c r="T60" s="4"/>
    </row>
    <row r="61" s="1" customFormat="1" ht="31" customHeight="1" spans="1:20">
      <c r="A61" s="13">
        <v>57</v>
      </c>
      <c r="B61" s="14" t="s">
        <v>192</v>
      </c>
      <c r="C61" s="14" t="s">
        <v>235</v>
      </c>
      <c r="D61" s="14" t="s">
        <v>236</v>
      </c>
      <c r="E61" s="14" t="s">
        <v>237</v>
      </c>
      <c r="F61" s="14">
        <v>66.7</v>
      </c>
      <c r="G61" s="13">
        <f t="shared" si="0"/>
        <v>39353</v>
      </c>
      <c r="H61" s="14">
        <v>590</v>
      </c>
      <c r="I61" s="14">
        <v>41120</v>
      </c>
      <c r="J61" s="23">
        <v>616.491754122938</v>
      </c>
      <c r="K61" s="22">
        <v>0.0449</v>
      </c>
      <c r="L61" s="15">
        <f t="shared" si="1"/>
        <v>40927.12</v>
      </c>
      <c r="M61" s="19">
        <f t="shared" si="2"/>
        <v>192.879999999997</v>
      </c>
      <c r="N61" s="19">
        <f t="shared" si="3"/>
        <v>192.879999999997</v>
      </c>
      <c r="O61" s="20" t="s">
        <v>238</v>
      </c>
      <c r="S61" s="4"/>
      <c r="T61" s="4"/>
    </row>
    <row r="62" s="1" customFormat="1" ht="31" customHeight="1" spans="1:20">
      <c r="A62" s="13">
        <v>58</v>
      </c>
      <c r="B62" s="14" t="s">
        <v>192</v>
      </c>
      <c r="C62" s="14" t="s">
        <v>239</v>
      </c>
      <c r="D62" s="86" t="s">
        <v>240</v>
      </c>
      <c r="E62" s="14" t="s">
        <v>241</v>
      </c>
      <c r="F62" s="14">
        <v>54</v>
      </c>
      <c r="G62" s="13">
        <f t="shared" si="0"/>
        <v>31860</v>
      </c>
      <c r="H62" s="14">
        <v>590</v>
      </c>
      <c r="I62" s="14">
        <v>33508</v>
      </c>
      <c r="J62" s="23">
        <v>620.518518518518</v>
      </c>
      <c r="K62" s="22">
        <v>0.0517</v>
      </c>
      <c r="L62" s="15">
        <f t="shared" si="1"/>
        <v>33134.4</v>
      </c>
      <c r="M62" s="19">
        <f t="shared" si="2"/>
        <v>373.599999999999</v>
      </c>
      <c r="N62" s="19">
        <f t="shared" si="3"/>
        <v>373.599999999999</v>
      </c>
      <c r="O62" s="20" t="s">
        <v>242</v>
      </c>
      <c r="S62" s="4"/>
      <c r="T62" s="4"/>
    </row>
    <row r="63" s="1" customFormat="1" ht="31" customHeight="1" spans="1:20">
      <c r="A63" s="13">
        <v>59</v>
      </c>
      <c r="B63" s="14" t="s">
        <v>243</v>
      </c>
      <c r="C63" s="14" t="s">
        <v>244</v>
      </c>
      <c r="D63" s="14" t="s">
        <v>245</v>
      </c>
      <c r="E63" s="14" t="s">
        <v>246</v>
      </c>
      <c r="F63" s="14">
        <v>20.04</v>
      </c>
      <c r="G63" s="13">
        <f t="shared" si="0"/>
        <v>11422.8</v>
      </c>
      <c r="H63" s="14">
        <v>570</v>
      </c>
      <c r="I63" s="14">
        <v>12000</v>
      </c>
      <c r="J63" s="14">
        <v>598.8</v>
      </c>
      <c r="K63" s="22">
        <v>0.0505</v>
      </c>
      <c r="L63" s="15">
        <f t="shared" si="1"/>
        <v>11879.712</v>
      </c>
      <c r="M63" s="19">
        <f t="shared" si="2"/>
        <v>120.288</v>
      </c>
      <c r="N63" s="19">
        <f t="shared" si="3"/>
        <v>120.288</v>
      </c>
      <c r="O63" s="20" t="s">
        <v>247</v>
      </c>
      <c r="S63" s="4"/>
      <c r="T63" s="4"/>
    </row>
    <row r="64" s="1" customFormat="1" ht="31" customHeight="1" spans="1:20">
      <c r="A64" s="13">
        <v>60</v>
      </c>
      <c r="B64" s="14" t="s">
        <v>243</v>
      </c>
      <c r="C64" s="14" t="s">
        <v>248</v>
      </c>
      <c r="D64" s="14" t="s">
        <v>249</v>
      </c>
      <c r="E64" s="14" t="s">
        <v>250</v>
      </c>
      <c r="F64" s="14">
        <v>25</v>
      </c>
      <c r="G64" s="13">
        <f t="shared" si="0"/>
        <v>14375</v>
      </c>
      <c r="H64" s="14">
        <v>575</v>
      </c>
      <c r="I64" s="14">
        <v>15000</v>
      </c>
      <c r="J64" s="14">
        <v>600</v>
      </c>
      <c r="K64" s="22">
        <v>0.0435</v>
      </c>
      <c r="L64" s="15">
        <f t="shared" si="1"/>
        <v>14950</v>
      </c>
      <c r="M64" s="19">
        <f t="shared" si="2"/>
        <v>50</v>
      </c>
      <c r="N64" s="19">
        <f t="shared" si="3"/>
        <v>50</v>
      </c>
      <c r="O64" s="20" t="s">
        <v>251</v>
      </c>
      <c r="S64" s="4"/>
      <c r="T64" s="4"/>
    </row>
    <row r="65" s="1" customFormat="1" ht="31" customHeight="1" spans="1:20">
      <c r="A65" s="13">
        <v>61</v>
      </c>
      <c r="B65" s="14" t="s">
        <v>243</v>
      </c>
      <c r="C65" s="14" t="s">
        <v>35</v>
      </c>
      <c r="D65" s="14" t="s">
        <v>36</v>
      </c>
      <c r="E65" s="14" t="s">
        <v>37</v>
      </c>
      <c r="F65" s="14">
        <v>52.6</v>
      </c>
      <c r="G65" s="13">
        <f t="shared" si="0"/>
        <v>30245</v>
      </c>
      <c r="H65" s="14">
        <v>575</v>
      </c>
      <c r="I65" s="14">
        <v>31460</v>
      </c>
      <c r="J65" s="14">
        <v>598.1</v>
      </c>
      <c r="K65" s="22">
        <v>0.0402</v>
      </c>
      <c r="L65" s="15">
        <f t="shared" si="1"/>
        <v>31454.8</v>
      </c>
      <c r="M65" s="19">
        <f t="shared" si="2"/>
        <v>5.20000000000073</v>
      </c>
      <c r="N65" s="19">
        <f t="shared" si="3"/>
        <v>5.20000000000073</v>
      </c>
      <c r="O65" s="20" t="s">
        <v>252</v>
      </c>
      <c r="S65" s="4"/>
      <c r="T65" s="4"/>
    </row>
    <row r="66" s="1" customFormat="1" ht="31" customHeight="1" spans="1:20">
      <c r="A66" s="13">
        <v>62</v>
      </c>
      <c r="B66" s="14" t="s">
        <v>243</v>
      </c>
      <c r="C66" s="14" t="s">
        <v>253</v>
      </c>
      <c r="D66" s="14" t="s">
        <v>109</v>
      </c>
      <c r="E66" s="14" t="s">
        <v>254</v>
      </c>
      <c r="F66" s="14">
        <v>39.26</v>
      </c>
      <c r="G66" s="13">
        <f t="shared" si="0"/>
        <v>22770.8</v>
      </c>
      <c r="H66" s="14">
        <v>580</v>
      </c>
      <c r="I66" s="14">
        <v>23716</v>
      </c>
      <c r="J66" s="14">
        <v>604.08</v>
      </c>
      <c r="K66" s="22">
        <v>0.0415</v>
      </c>
      <c r="L66" s="15">
        <f t="shared" si="1"/>
        <v>23681.632</v>
      </c>
      <c r="M66" s="19">
        <f t="shared" si="2"/>
        <v>34.3679999999986</v>
      </c>
      <c r="N66" s="19">
        <f t="shared" si="3"/>
        <v>34.3679999999986</v>
      </c>
      <c r="O66" s="20" t="s">
        <v>255</v>
      </c>
      <c r="S66" s="4"/>
      <c r="T66" s="4"/>
    </row>
    <row r="67" s="1" customFormat="1" ht="31" customHeight="1" spans="1:20">
      <c r="A67" s="13">
        <v>63</v>
      </c>
      <c r="B67" s="14" t="s">
        <v>243</v>
      </c>
      <c r="C67" s="14" t="s">
        <v>256</v>
      </c>
      <c r="D67" s="14" t="s">
        <v>73</v>
      </c>
      <c r="E67" s="14" t="s">
        <v>257</v>
      </c>
      <c r="F67" s="14">
        <v>36.41</v>
      </c>
      <c r="G67" s="13">
        <f t="shared" si="0"/>
        <v>18569.1</v>
      </c>
      <c r="H67" s="14">
        <v>510</v>
      </c>
      <c r="I67" s="14">
        <v>19344</v>
      </c>
      <c r="J67" s="14">
        <v>531.28</v>
      </c>
      <c r="K67" s="22">
        <v>0.0417</v>
      </c>
      <c r="L67" s="15">
        <f t="shared" si="1"/>
        <v>19311.864</v>
      </c>
      <c r="M67" s="19">
        <f t="shared" si="2"/>
        <v>32.1360000000022</v>
      </c>
      <c r="N67" s="19">
        <f t="shared" si="3"/>
        <v>32.1360000000022</v>
      </c>
      <c r="O67" s="20" t="s">
        <v>258</v>
      </c>
      <c r="S67" s="4"/>
      <c r="T67" s="4"/>
    </row>
    <row r="68" s="1" customFormat="1" ht="31" customHeight="1" spans="1:20">
      <c r="A68" s="13">
        <v>64</v>
      </c>
      <c r="B68" s="14" t="s">
        <v>243</v>
      </c>
      <c r="C68" s="14" t="s">
        <v>259</v>
      </c>
      <c r="D68" s="14" t="s">
        <v>260</v>
      </c>
      <c r="E68" s="14" t="s">
        <v>261</v>
      </c>
      <c r="F68" s="14">
        <v>74.96</v>
      </c>
      <c r="G68" s="13">
        <f t="shared" si="0"/>
        <v>43851.6</v>
      </c>
      <c r="H68" s="14">
        <v>585</v>
      </c>
      <c r="I68" s="14">
        <v>46046</v>
      </c>
      <c r="J68" s="14">
        <v>614.27</v>
      </c>
      <c r="K68" s="35">
        <v>0.05</v>
      </c>
      <c r="L68" s="15">
        <f t="shared" si="1"/>
        <v>45605.664</v>
      </c>
      <c r="M68" s="19">
        <f t="shared" si="2"/>
        <v>440.336000000003</v>
      </c>
      <c r="N68" s="19">
        <f t="shared" si="3"/>
        <v>440.336000000003</v>
      </c>
      <c r="O68" s="20" t="s">
        <v>262</v>
      </c>
      <c r="S68" s="4"/>
      <c r="T68" s="4"/>
    </row>
    <row r="69" s="1" customFormat="1" ht="31" customHeight="1" spans="1:20">
      <c r="A69" s="13">
        <v>65</v>
      </c>
      <c r="B69" s="14" t="s">
        <v>243</v>
      </c>
      <c r="C69" s="14" t="s">
        <v>263</v>
      </c>
      <c r="D69" s="14" t="s">
        <v>81</v>
      </c>
      <c r="E69" s="14" t="s">
        <v>264</v>
      </c>
      <c r="F69" s="14">
        <v>46</v>
      </c>
      <c r="G69" s="13">
        <f t="shared" ref="G69:G101" si="4">H69*F69</f>
        <v>26910</v>
      </c>
      <c r="H69" s="14">
        <v>585</v>
      </c>
      <c r="I69" s="14">
        <v>28104</v>
      </c>
      <c r="J69" s="14">
        <v>610.96</v>
      </c>
      <c r="K69" s="22">
        <v>0.0444</v>
      </c>
      <c r="L69" s="15">
        <f t="shared" ref="L69:L132" si="5">F69*H69*1.04</f>
        <v>27986.4</v>
      </c>
      <c r="M69" s="19">
        <f t="shared" ref="M69:M132" si="6">I69-L69</f>
        <v>117.599999999999</v>
      </c>
      <c r="N69" s="19">
        <f t="shared" ref="N69:N101" si="7">I69-L69</f>
        <v>117.599999999999</v>
      </c>
      <c r="O69" s="20" t="s">
        <v>147</v>
      </c>
      <c r="S69" s="4"/>
      <c r="T69" s="4"/>
    </row>
    <row r="70" s="1" customFormat="1" ht="31" customHeight="1" spans="1:20">
      <c r="A70" s="13">
        <v>66</v>
      </c>
      <c r="B70" s="14" t="s">
        <v>243</v>
      </c>
      <c r="C70" s="14" t="s">
        <v>265</v>
      </c>
      <c r="D70" s="14" t="s">
        <v>266</v>
      </c>
      <c r="E70" s="14" t="s">
        <v>267</v>
      </c>
      <c r="F70" s="14">
        <v>76.29</v>
      </c>
      <c r="G70" s="13">
        <f t="shared" si="4"/>
        <v>42722.4</v>
      </c>
      <c r="H70" s="14">
        <v>560</v>
      </c>
      <c r="I70" s="14">
        <v>44540</v>
      </c>
      <c r="J70" s="14">
        <v>583.82</v>
      </c>
      <c r="K70" s="22">
        <v>0.0425</v>
      </c>
      <c r="L70" s="15">
        <f t="shared" si="5"/>
        <v>44431.296</v>
      </c>
      <c r="M70" s="19">
        <f t="shared" si="6"/>
        <v>108.703999999998</v>
      </c>
      <c r="N70" s="19">
        <f t="shared" si="7"/>
        <v>108.703999999998</v>
      </c>
      <c r="O70" s="20" t="s">
        <v>268</v>
      </c>
      <c r="S70" s="4"/>
      <c r="T70" s="4"/>
    </row>
    <row r="71" s="1" customFormat="1" ht="31" customHeight="1" spans="1:20">
      <c r="A71" s="13">
        <v>67</v>
      </c>
      <c r="B71" s="14" t="s">
        <v>243</v>
      </c>
      <c r="C71" s="14" t="s">
        <v>269</v>
      </c>
      <c r="D71" s="14" t="s">
        <v>270</v>
      </c>
      <c r="E71" s="14" t="s">
        <v>271</v>
      </c>
      <c r="F71" s="14">
        <v>142.49</v>
      </c>
      <c r="G71" s="13">
        <f t="shared" si="4"/>
        <v>82074.24</v>
      </c>
      <c r="H71" s="14">
        <v>576</v>
      </c>
      <c r="I71" s="14">
        <v>85564</v>
      </c>
      <c r="J71" s="14">
        <v>600.49</v>
      </c>
      <c r="K71" s="22">
        <v>0.0425</v>
      </c>
      <c r="L71" s="15">
        <f t="shared" si="5"/>
        <v>85357.2096</v>
      </c>
      <c r="M71" s="19">
        <f t="shared" si="6"/>
        <v>206.790399999998</v>
      </c>
      <c r="N71" s="19">
        <f t="shared" si="7"/>
        <v>206.790399999998</v>
      </c>
      <c r="O71" s="20" t="s">
        <v>268</v>
      </c>
      <c r="S71" s="4"/>
      <c r="T71" s="4"/>
    </row>
    <row r="72" s="1" customFormat="1" ht="31" customHeight="1" spans="1:20">
      <c r="A72" s="13">
        <v>68</v>
      </c>
      <c r="B72" s="24" t="s">
        <v>243</v>
      </c>
      <c r="C72" s="24" t="s">
        <v>272</v>
      </c>
      <c r="D72" s="24" t="s">
        <v>273</v>
      </c>
      <c r="E72" s="24" t="s">
        <v>274</v>
      </c>
      <c r="F72" s="24">
        <v>61.5</v>
      </c>
      <c r="G72" s="25">
        <f t="shared" si="4"/>
        <v>35424</v>
      </c>
      <c r="H72" s="24">
        <v>576</v>
      </c>
      <c r="I72" s="24">
        <v>37376</v>
      </c>
      <c r="J72" s="24">
        <v>607.74</v>
      </c>
      <c r="K72" s="36">
        <v>0.0551</v>
      </c>
      <c r="L72" s="37">
        <f t="shared" si="5"/>
        <v>36840.96</v>
      </c>
      <c r="M72" s="19">
        <f t="shared" si="6"/>
        <v>535.040000000001</v>
      </c>
      <c r="N72" s="19">
        <f t="shared" si="7"/>
        <v>535.040000000001</v>
      </c>
      <c r="O72" s="20" t="s">
        <v>275</v>
      </c>
      <c r="S72" s="4"/>
      <c r="T72" s="4"/>
    </row>
    <row r="73" s="1" customFormat="1" ht="31" customHeight="1" spans="1:20">
      <c r="A73" s="13">
        <v>69</v>
      </c>
      <c r="B73" s="24" t="s">
        <v>243</v>
      </c>
      <c r="C73" s="24" t="s">
        <v>276</v>
      </c>
      <c r="D73" s="24" t="s">
        <v>277</v>
      </c>
      <c r="E73" s="24" t="s">
        <v>278</v>
      </c>
      <c r="F73" s="24">
        <v>33</v>
      </c>
      <c r="G73" s="25">
        <f t="shared" si="4"/>
        <v>18843</v>
      </c>
      <c r="H73" s="24">
        <v>571</v>
      </c>
      <c r="I73" s="24">
        <v>19960</v>
      </c>
      <c r="J73" s="24">
        <v>604.85</v>
      </c>
      <c r="K73" s="36">
        <v>0.0593</v>
      </c>
      <c r="L73" s="37">
        <f t="shared" si="5"/>
        <v>19596.72</v>
      </c>
      <c r="M73" s="19">
        <f t="shared" si="6"/>
        <v>363.279999999999</v>
      </c>
      <c r="N73" s="19">
        <f t="shared" si="7"/>
        <v>363.279999999999</v>
      </c>
      <c r="O73" s="20" t="s">
        <v>279</v>
      </c>
      <c r="S73" s="4"/>
      <c r="T73" s="4"/>
    </row>
    <row r="74" s="1" customFormat="1" ht="31" customHeight="1" spans="1:20">
      <c r="A74" s="13">
        <v>70</v>
      </c>
      <c r="B74" s="24" t="s">
        <v>243</v>
      </c>
      <c r="C74" s="24" t="s">
        <v>280</v>
      </c>
      <c r="D74" s="24" t="s">
        <v>281</v>
      </c>
      <c r="E74" s="24" t="s">
        <v>282</v>
      </c>
      <c r="F74" s="24">
        <v>116.8</v>
      </c>
      <c r="G74" s="25">
        <f t="shared" si="4"/>
        <v>67744</v>
      </c>
      <c r="H74" s="24">
        <v>580</v>
      </c>
      <c r="I74" s="24">
        <v>70988</v>
      </c>
      <c r="J74" s="24">
        <v>607.77</v>
      </c>
      <c r="K74" s="36">
        <v>0.0479</v>
      </c>
      <c r="L74" s="37">
        <f t="shared" si="5"/>
        <v>70453.76</v>
      </c>
      <c r="M74" s="19">
        <f t="shared" si="6"/>
        <v>534.239999999991</v>
      </c>
      <c r="N74" s="19">
        <f t="shared" si="7"/>
        <v>534.239999999991</v>
      </c>
      <c r="O74" s="20" t="s">
        <v>283</v>
      </c>
      <c r="S74" s="4"/>
      <c r="T74" s="4"/>
    </row>
    <row r="75" s="1" customFormat="1" ht="31" customHeight="1" spans="1:20">
      <c r="A75" s="13">
        <v>71</v>
      </c>
      <c r="B75" s="24" t="s">
        <v>243</v>
      </c>
      <c r="C75" s="24" t="s">
        <v>284</v>
      </c>
      <c r="D75" s="24" t="s">
        <v>285</v>
      </c>
      <c r="E75" s="24" t="s">
        <v>286</v>
      </c>
      <c r="F75" s="24">
        <v>50</v>
      </c>
      <c r="G75" s="25">
        <f t="shared" si="4"/>
        <v>29000</v>
      </c>
      <c r="H75" s="24">
        <v>580</v>
      </c>
      <c r="I75" s="24">
        <v>30448</v>
      </c>
      <c r="J75" s="24">
        <v>608.96</v>
      </c>
      <c r="K75" s="36">
        <v>0.0499</v>
      </c>
      <c r="L75" s="37">
        <f t="shared" si="5"/>
        <v>30160</v>
      </c>
      <c r="M75" s="19">
        <f t="shared" si="6"/>
        <v>288</v>
      </c>
      <c r="N75" s="19">
        <f t="shared" si="7"/>
        <v>288</v>
      </c>
      <c r="O75" s="20" t="s">
        <v>287</v>
      </c>
      <c r="S75" s="4"/>
      <c r="T75" s="4"/>
    </row>
    <row r="76" s="1" customFormat="1" ht="31" customHeight="1" spans="1:20">
      <c r="A76" s="13">
        <v>72</v>
      </c>
      <c r="B76" s="24" t="s">
        <v>243</v>
      </c>
      <c r="C76" s="24" t="s">
        <v>288</v>
      </c>
      <c r="D76" s="24" t="s">
        <v>289</v>
      </c>
      <c r="E76" s="24" t="s">
        <v>290</v>
      </c>
      <c r="F76" s="24">
        <v>100.22</v>
      </c>
      <c r="G76" s="25">
        <f t="shared" si="4"/>
        <v>58127.6</v>
      </c>
      <c r="H76" s="24">
        <v>580</v>
      </c>
      <c r="I76" s="24">
        <v>61303</v>
      </c>
      <c r="J76" s="24">
        <v>611.68</v>
      </c>
      <c r="K76" s="36">
        <v>0.0546</v>
      </c>
      <c r="L76" s="37">
        <f t="shared" si="5"/>
        <v>60452.704</v>
      </c>
      <c r="M76" s="19">
        <f t="shared" si="6"/>
        <v>850.296000000002</v>
      </c>
      <c r="N76" s="19">
        <f t="shared" si="7"/>
        <v>850.296000000002</v>
      </c>
      <c r="O76" s="20" t="s">
        <v>291</v>
      </c>
      <c r="S76" s="4"/>
      <c r="T76" s="4"/>
    </row>
    <row r="77" s="1" customFormat="1" ht="31" customHeight="1" spans="1:20">
      <c r="A77" s="13">
        <v>73</v>
      </c>
      <c r="B77" s="24" t="s">
        <v>243</v>
      </c>
      <c r="C77" s="24" t="s">
        <v>292</v>
      </c>
      <c r="D77" s="24" t="s">
        <v>293</v>
      </c>
      <c r="E77" s="24" t="s">
        <v>294</v>
      </c>
      <c r="F77" s="24">
        <v>49.88</v>
      </c>
      <c r="G77" s="25">
        <f t="shared" si="4"/>
        <v>27932.8</v>
      </c>
      <c r="H77" s="24">
        <v>560</v>
      </c>
      <c r="I77" s="24">
        <v>31548</v>
      </c>
      <c r="J77" s="24">
        <v>632.48</v>
      </c>
      <c r="K77" s="36">
        <v>0.1294</v>
      </c>
      <c r="L77" s="37">
        <f t="shared" si="5"/>
        <v>29050.112</v>
      </c>
      <c r="M77" s="19">
        <f t="shared" si="6"/>
        <v>2497.888</v>
      </c>
      <c r="N77" s="19">
        <f t="shared" si="7"/>
        <v>2497.888</v>
      </c>
      <c r="O77" s="20" t="s">
        <v>295</v>
      </c>
      <c r="S77" s="4"/>
      <c r="T77" s="4"/>
    </row>
    <row r="78" s="1" customFormat="1" ht="31" customHeight="1" spans="1:22">
      <c r="A78" s="13">
        <v>74</v>
      </c>
      <c r="B78" s="24" t="s">
        <v>243</v>
      </c>
      <c r="C78" s="24" t="s">
        <v>296</v>
      </c>
      <c r="D78" s="24" t="s">
        <v>297</v>
      </c>
      <c r="E78" s="24" t="s">
        <v>298</v>
      </c>
      <c r="F78" s="24">
        <v>50.71</v>
      </c>
      <c r="G78" s="25">
        <f t="shared" si="4"/>
        <v>27383.4</v>
      </c>
      <c r="H78" s="24">
        <v>540</v>
      </c>
      <c r="I78" s="12">
        <v>29008</v>
      </c>
      <c r="J78" s="24">
        <v>572.04</v>
      </c>
      <c r="K78" s="36">
        <v>0.0593</v>
      </c>
      <c r="L78" s="37">
        <f t="shared" si="5"/>
        <v>28478.736</v>
      </c>
      <c r="M78" s="19">
        <f t="shared" si="6"/>
        <v>529.263999999999</v>
      </c>
      <c r="N78" s="19">
        <f t="shared" si="7"/>
        <v>529.263999999999</v>
      </c>
      <c r="O78" s="20" t="s">
        <v>279</v>
      </c>
      <c r="S78" s="4"/>
      <c r="T78" s="4"/>
      <c r="U78" s="1">
        <f>J78-H78</f>
        <v>32.04</v>
      </c>
      <c r="V78" s="1">
        <f>U78/H78</f>
        <v>0.0593333333333333</v>
      </c>
    </row>
    <row r="79" s="1" customFormat="1" ht="31" customHeight="1" spans="1:20">
      <c r="A79" s="13">
        <v>75</v>
      </c>
      <c r="B79" s="24" t="s">
        <v>243</v>
      </c>
      <c r="C79" s="24" t="s">
        <v>299</v>
      </c>
      <c r="D79" s="24" t="s">
        <v>300</v>
      </c>
      <c r="E79" s="24" t="s">
        <v>301</v>
      </c>
      <c r="F79" s="24">
        <v>50</v>
      </c>
      <c r="G79" s="25">
        <f t="shared" si="4"/>
        <v>28750</v>
      </c>
      <c r="H79" s="24">
        <v>575</v>
      </c>
      <c r="I79" s="24">
        <v>30702</v>
      </c>
      <c r="J79" s="24">
        <v>614.04</v>
      </c>
      <c r="K79" s="36">
        <v>0.0679</v>
      </c>
      <c r="L79" s="37">
        <f t="shared" si="5"/>
        <v>29900</v>
      </c>
      <c r="M79" s="19">
        <f t="shared" si="6"/>
        <v>802</v>
      </c>
      <c r="N79" s="19">
        <f t="shared" si="7"/>
        <v>802</v>
      </c>
      <c r="O79" s="20" t="s">
        <v>302</v>
      </c>
      <c r="S79" s="4"/>
      <c r="T79" s="4"/>
    </row>
    <row r="80" s="1" customFormat="1" ht="31" customHeight="1" spans="1:20">
      <c r="A80" s="13">
        <v>76</v>
      </c>
      <c r="B80" s="24" t="s">
        <v>243</v>
      </c>
      <c r="C80" s="24" t="s">
        <v>303</v>
      </c>
      <c r="D80" s="24" t="s">
        <v>304</v>
      </c>
      <c r="E80" s="24" t="s">
        <v>305</v>
      </c>
      <c r="F80" s="24">
        <v>80.96</v>
      </c>
      <c r="G80" s="25">
        <f t="shared" si="4"/>
        <v>47361.6</v>
      </c>
      <c r="H80" s="24">
        <v>585</v>
      </c>
      <c r="I80" s="24">
        <v>49704</v>
      </c>
      <c r="J80" s="24">
        <v>613.93</v>
      </c>
      <c r="K80" s="36">
        <v>0.0495</v>
      </c>
      <c r="L80" s="37">
        <f t="shared" si="5"/>
        <v>49256.064</v>
      </c>
      <c r="M80" s="19">
        <f t="shared" si="6"/>
        <v>447.936000000002</v>
      </c>
      <c r="N80" s="19">
        <f t="shared" si="7"/>
        <v>447.936000000002</v>
      </c>
      <c r="O80" s="20" t="s">
        <v>306</v>
      </c>
      <c r="S80" s="4"/>
      <c r="T80" s="4"/>
    </row>
    <row r="81" s="1" customFormat="1" ht="31" customHeight="1" spans="1:20">
      <c r="A81" s="13">
        <v>77</v>
      </c>
      <c r="B81" s="24" t="s">
        <v>243</v>
      </c>
      <c r="C81" s="24" t="s">
        <v>307</v>
      </c>
      <c r="D81" s="24" t="s">
        <v>308</v>
      </c>
      <c r="E81" s="24" t="s">
        <v>309</v>
      </c>
      <c r="F81" s="24">
        <v>75.44</v>
      </c>
      <c r="G81" s="25">
        <f t="shared" si="4"/>
        <v>43755.2</v>
      </c>
      <c r="H81" s="24">
        <v>580</v>
      </c>
      <c r="I81" s="24">
        <v>48328</v>
      </c>
      <c r="J81" s="24">
        <v>640.62</v>
      </c>
      <c r="K81" s="36">
        <v>0.1045</v>
      </c>
      <c r="L81" s="37">
        <f t="shared" si="5"/>
        <v>45505.408</v>
      </c>
      <c r="M81" s="19">
        <f t="shared" si="6"/>
        <v>2822.592</v>
      </c>
      <c r="N81" s="19">
        <f t="shared" si="7"/>
        <v>2822.592</v>
      </c>
      <c r="O81" s="20" t="s">
        <v>310</v>
      </c>
      <c r="S81" s="4"/>
      <c r="T81" s="4"/>
    </row>
    <row r="82" s="1" customFormat="1" ht="31" customHeight="1" spans="1:20">
      <c r="A82" s="13">
        <v>78</v>
      </c>
      <c r="B82" s="24" t="s">
        <v>243</v>
      </c>
      <c r="C82" s="24" t="s">
        <v>311</v>
      </c>
      <c r="D82" s="24" t="s">
        <v>312</v>
      </c>
      <c r="E82" s="24" t="s">
        <v>313</v>
      </c>
      <c r="F82" s="24">
        <v>100</v>
      </c>
      <c r="G82" s="25">
        <f t="shared" si="4"/>
        <v>56000</v>
      </c>
      <c r="H82" s="24">
        <v>560</v>
      </c>
      <c r="I82" s="24">
        <v>59602</v>
      </c>
      <c r="J82" s="24">
        <v>596.02</v>
      </c>
      <c r="K82" s="36">
        <v>0.0643</v>
      </c>
      <c r="L82" s="37">
        <f t="shared" si="5"/>
        <v>58240</v>
      </c>
      <c r="M82" s="19">
        <f t="shared" si="6"/>
        <v>1362</v>
      </c>
      <c r="N82" s="19">
        <f t="shared" si="7"/>
        <v>1362</v>
      </c>
      <c r="O82" s="20" t="s">
        <v>314</v>
      </c>
      <c r="S82" s="4"/>
      <c r="T82" s="4"/>
    </row>
    <row r="83" s="1" customFormat="1" ht="31" customHeight="1" spans="1:20">
      <c r="A83" s="13">
        <v>79</v>
      </c>
      <c r="B83" s="24" t="s">
        <v>243</v>
      </c>
      <c r="C83" s="24" t="s">
        <v>315</v>
      </c>
      <c r="D83" s="24" t="s">
        <v>170</v>
      </c>
      <c r="E83" s="24" t="s">
        <v>316</v>
      </c>
      <c r="F83" s="24">
        <v>36.4</v>
      </c>
      <c r="G83" s="25">
        <f t="shared" si="4"/>
        <v>17472</v>
      </c>
      <c r="H83" s="24">
        <v>480</v>
      </c>
      <c r="I83" s="24">
        <v>19836</v>
      </c>
      <c r="J83" s="24">
        <v>544.95</v>
      </c>
      <c r="K83" s="36">
        <v>0.1353</v>
      </c>
      <c r="L83" s="37">
        <f t="shared" si="5"/>
        <v>18170.88</v>
      </c>
      <c r="M83" s="19">
        <f t="shared" si="6"/>
        <v>1665.12</v>
      </c>
      <c r="N83" s="19">
        <f t="shared" si="7"/>
        <v>1665.12</v>
      </c>
      <c r="O83" s="20" t="s">
        <v>317</v>
      </c>
      <c r="S83" s="4"/>
      <c r="T83" s="4"/>
    </row>
    <row r="84" s="1" customFormat="1" ht="31" customHeight="1" spans="1:20">
      <c r="A84" s="13">
        <v>80</v>
      </c>
      <c r="B84" s="24" t="s">
        <v>243</v>
      </c>
      <c r="C84" s="24" t="s">
        <v>318</v>
      </c>
      <c r="D84" s="24" t="s">
        <v>319</v>
      </c>
      <c r="E84" s="24" t="s">
        <v>320</v>
      </c>
      <c r="F84" s="24">
        <v>19.5</v>
      </c>
      <c r="G84" s="25">
        <f t="shared" si="4"/>
        <v>11115</v>
      </c>
      <c r="H84" s="24">
        <v>570</v>
      </c>
      <c r="I84" s="24">
        <v>12552</v>
      </c>
      <c r="J84" s="24">
        <v>643.69</v>
      </c>
      <c r="K84" s="36">
        <v>0.1293</v>
      </c>
      <c r="L84" s="37">
        <f t="shared" si="5"/>
        <v>11559.6</v>
      </c>
      <c r="M84" s="19">
        <f t="shared" si="6"/>
        <v>992.4</v>
      </c>
      <c r="N84" s="19">
        <f t="shared" si="7"/>
        <v>992.4</v>
      </c>
      <c r="O84" s="20" t="s">
        <v>321</v>
      </c>
      <c r="S84" s="4"/>
      <c r="T84" s="4"/>
    </row>
    <row r="85" s="1" customFormat="1" ht="31" customHeight="1" spans="1:20">
      <c r="A85" s="13">
        <v>81</v>
      </c>
      <c r="B85" s="24" t="s">
        <v>243</v>
      </c>
      <c r="C85" s="24" t="s">
        <v>148</v>
      </c>
      <c r="D85" s="24" t="s">
        <v>98</v>
      </c>
      <c r="E85" s="24" t="s">
        <v>149</v>
      </c>
      <c r="F85" s="24">
        <v>98.44</v>
      </c>
      <c r="G85" s="25">
        <f t="shared" si="4"/>
        <v>57095.2</v>
      </c>
      <c r="H85" s="24">
        <v>580</v>
      </c>
      <c r="I85" s="24">
        <v>61847</v>
      </c>
      <c r="J85" s="24">
        <v>628.27</v>
      </c>
      <c r="K85" s="36">
        <v>0.0823</v>
      </c>
      <c r="L85" s="37">
        <f t="shared" si="5"/>
        <v>59379.008</v>
      </c>
      <c r="M85" s="19">
        <f t="shared" si="6"/>
        <v>2467.992</v>
      </c>
      <c r="N85" s="19">
        <f t="shared" si="7"/>
        <v>2467.992</v>
      </c>
      <c r="O85" s="20" t="s">
        <v>322</v>
      </c>
      <c r="S85" s="4"/>
      <c r="T85" s="4"/>
    </row>
    <row r="86" s="1" customFormat="1" ht="31" customHeight="1" spans="1:20">
      <c r="A86" s="13">
        <v>82</v>
      </c>
      <c r="B86" s="24" t="s">
        <v>243</v>
      </c>
      <c r="C86" s="24" t="s">
        <v>323</v>
      </c>
      <c r="D86" s="24" t="s">
        <v>48</v>
      </c>
      <c r="E86" s="24" t="s">
        <v>324</v>
      </c>
      <c r="F86" s="24">
        <v>31.53</v>
      </c>
      <c r="G86" s="25">
        <f t="shared" si="4"/>
        <v>15765</v>
      </c>
      <c r="H86" s="24">
        <v>500</v>
      </c>
      <c r="I86" s="24">
        <v>17119</v>
      </c>
      <c r="J86" s="24">
        <v>542.94</v>
      </c>
      <c r="K86" s="36">
        <v>0.0859</v>
      </c>
      <c r="L86" s="37">
        <f t="shared" si="5"/>
        <v>16395.6</v>
      </c>
      <c r="M86" s="19">
        <f t="shared" si="6"/>
        <v>723.399999999998</v>
      </c>
      <c r="N86" s="19">
        <f t="shared" si="7"/>
        <v>723.399999999998</v>
      </c>
      <c r="O86" s="20" t="s">
        <v>325</v>
      </c>
      <c r="S86" s="4"/>
      <c r="T86" s="4"/>
    </row>
    <row r="87" s="1" customFormat="1" ht="31" customHeight="1" spans="1:20">
      <c r="A87" s="13">
        <v>83</v>
      </c>
      <c r="B87" s="24" t="s">
        <v>243</v>
      </c>
      <c r="C87" s="24" t="s">
        <v>326</v>
      </c>
      <c r="D87" s="24" t="s">
        <v>327</v>
      </c>
      <c r="E87" s="24" t="s">
        <v>328</v>
      </c>
      <c r="F87" s="24">
        <v>87.76</v>
      </c>
      <c r="G87" s="25">
        <f t="shared" si="4"/>
        <v>48268</v>
      </c>
      <c r="H87" s="24">
        <v>550</v>
      </c>
      <c r="I87" s="24">
        <v>52262</v>
      </c>
      <c r="J87" s="24">
        <v>595.51</v>
      </c>
      <c r="K87" s="36">
        <v>0.0827</v>
      </c>
      <c r="L87" s="37">
        <f t="shared" si="5"/>
        <v>50198.72</v>
      </c>
      <c r="M87" s="19">
        <f t="shared" si="6"/>
        <v>2063.28</v>
      </c>
      <c r="N87" s="19">
        <f t="shared" si="7"/>
        <v>2063.28</v>
      </c>
      <c r="O87" s="20" t="s">
        <v>329</v>
      </c>
      <c r="S87" s="4"/>
      <c r="T87" s="4"/>
    </row>
    <row r="88" s="1" customFormat="1" ht="31" customHeight="1" spans="1:20">
      <c r="A88" s="13">
        <v>84</v>
      </c>
      <c r="B88" s="26" t="s">
        <v>330</v>
      </c>
      <c r="C88" s="27" t="s">
        <v>331</v>
      </c>
      <c r="D88" s="28" t="s">
        <v>48</v>
      </c>
      <c r="E88" s="28" t="s">
        <v>332</v>
      </c>
      <c r="F88" s="29">
        <v>90</v>
      </c>
      <c r="G88" s="13">
        <f t="shared" si="4"/>
        <v>50850</v>
      </c>
      <c r="H88" s="30">
        <v>565</v>
      </c>
      <c r="I88" s="30">
        <v>54030</v>
      </c>
      <c r="J88" s="30">
        <v>600.33</v>
      </c>
      <c r="K88" s="21">
        <v>0.0625309734513275</v>
      </c>
      <c r="L88" s="15">
        <f t="shared" si="5"/>
        <v>52884</v>
      </c>
      <c r="M88" s="19">
        <f t="shared" si="6"/>
        <v>1146</v>
      </c>
      <c r="N88" s="19">
        <f t="shared" si="7"/>
        <v>1146</v>
      </c>
      <c r="O88" s="20" t="s">
        <v>333</v>
      </c>
      <c r="S88" s="4"/>
      <c r="T88" s="4"/>
    </row>
    <row r="89" s="1" customFormat="1" ht="31" customHeight="1" spans="1:20">
      <c r="A89" s="13">
        <v>85</v>
      </c>
      <c r="B89" s="26" t="s">
        <v>330</v>
      </c>
      <c r="C89" s="27" t="s">
        <v>334</v>
      </c>
      <c r="D89" s="28" t="s">
        <v>335</v>
      </c>
      <c r="E89" s="31" t="s">
        <v>336</v>
      </c>
      <c r="F89" s="29">
        <v>113.66</v>
      </c>
      <c r="G89" s="13">
        <f t="shared" si="4"/>
        <v>64217.9</v>
      </c>
      <c r="H89" s="30">
        <v>565</v>
      </c>
      <c r="I89" s="30">
        <v>66848</v>
      </c>
      <c r="J89" s="30">
        <v>588.14</v>
      </c>
      <c r="K89" s="21">
        <v>0.0409557522123894</v>
      </c>
      <c r="L89" s="15">
        <f t="shared" si="5"/>
        <v>66786.616</v>
      </c>
      <c r="M89" s="19">
        <f t="shared" si="6"/>
        <v>61.3839999999909</v>
      </c>
      <c r="N89" s="19">
        <f t="shared" si="7"/>
        <v>61.3839999999909</v>
      </c>
      <c r="O89" s="20" t="s">
        <v>337</v>
      </c>
      <c r="S89" s="4"/>
      <c r="T89" s="4"/>
    </row>
    <row r="90" s="1" customFormat="1" ht="31" customHeight="1" spans="1:20">
      <c r="A90" s="13">
        <v>86</v>
      </c>
      <c r="B90" s="26" t="s">
        <v>330</v>
      </c>
      <c r="C90" s="27" t="s">
        <v>338</v>
      </c>
      <c r="D90" s="28" t="s">
        <v>339</v>
      </c>
      <c r="E90" s="28" t="s">
        <v>340</v>
      </c>
      <c r="F90" s="29">
        <v>33</v>
      </c>
      <c r="G90" s="13">
        <f t="shared" si="4"/>
        <v>18579</v>
      </c>
      <c r="H90" s="30">
        <v>563</v>
      </c>
      <c r="I90" s="30">
        <v>19516</v>
      </c>
      <c r="J90" s="30">
        <v>591.39</v>
      </c>
      <c r="K90" s="21">
        <v>0.0504262877442273</v>
      </c>
      <c r="L90" s="15">
        <f t="shared" si="5"/>
        <v>19322.16</v>
      </c>
      <c r="M90" s="19">
        <f t="shared" si="6"/>
        <v>193.84</v>
      </c>
      <c r="N90" s="19">
        <f t="shared" si="7"/>
        <v>193.84</v>
      </c>
      <c r="O90" s="20" t="s">
        <v>341</v>
      </c>
      <c r="S90" s="4"/>
      <c r="T90" s="4"/>
    </row>
    <row r="91" s="1" customFormat="1" ht="31" customHeight="1" spans="1:20">
      <c r="A91" s="13">
        <v>87</v>
      </c>
      <c r="B91" s="26" t="s">
        <v>330</v>
      </c>
      <c r="C91" s="27" t="s">
        <v>342</v>
      </c>
      <c r="D91" s="28" t="s">
        <v>48</v>
      </c>
      <c r="E91" s="31" t="s">
        <v>343</v>
      </c>
      <c r="F91" s="29">
        <v>58</v>
      </c>
      <c r="G91" s="13">
        <f t="shared" si="4"/>
        <v>32770</v>
      </c>
      <c r="H91" s="30">
        <v>565</v>
      </c>
      <c r="I91" s="30">
        <v>34300</v>
      </c>
      <c r="J91" s="30">
        <v>591.38</v>
      </c>
      <c r="K91" s="21">
        <v>0.0466902654867257</v>
      </c>
      <c r="L91" s="15">
        <f t="shared" si="5"/>
        <v>34080.8</v>
      </c>
      <c r="M91" s="19">
        <f t="shared" si="6"/>
        <v>219.199999999997</v>
      </c>
      <c r="N91" s="19">
        <f t="shared" si="7"/>
        <v>219.199999999997</v>
      </c>
      <c r="O91" s="20" t="s">
        <v>344</v>
      </c>
      <c r="S91" s="4"/>
      <c r="T91" s="4"/>
    </row>
    <row r="92" s="1" customFormat="1" ht="31" customHeight="1" spans="1:20">
      <c r="A92" s="13">
        <v>88</v>
      </c>
      <c r="B92" s="26" t="s">
        <v>330</v>
      </c>
      <c r="C92" s="27" t="s">
        <v>345</v>
      </c>
      <c r="D92" s="28" t="s">
        <v>346</v>
      </c>
      <c r="E92" s="32" t="s">
        <v>347</v>
      </c>
      <c r="F92" s="29">
        <v>90</v>
      </c>
      <c r="G92" s="13">
        <f t="shared" si="4"/>
        <v>53550</v>
      </c>
      <c r="H92" s="30">
        <v>595</v>
      </c>
      <c r="I92" s="30">
        <v>55740</v>
      </c>
      <c r="J92" s="30">
        <v>619.33</v>
      </c>
      <c r="K92" s="21">
        <v>0.0408907563025211</v>
      </c>
      <c r="L92" s="15">
        <f t="shared" si="5"/>
        <v>55692</v>
      </c>
      <c r="M92" s="19">
        <f t="shared" si="6"/>
        <v>48</v>
      </c>
      <c r="N92" s="19">
        <f t="shared" si="7"/>
        <v>48</v>
      </c>
      <c r="O92" s="20" t="s">
        <v>348</v>
      </c>
      <c r="S92" s="4"/>
      <c r="T92" s="4"/>
    </row>
    <row r="93" s="1" customFormat="1" ht="31" customHeight="1" spans="1:20">
      <c r="A93" s="13">
        <v>89</v>
      </c>
      <c r="B93" s="26" t="s">
        <v>330</v>
      </c>
      <c r="C93" s="27" t="s">
        <v>349</v>
      </c>
      <c r="D93" s="28" t="s">
        <v>350</v>
      </c>
      <c r="E93" s="28" t="s">
        <v>351</v>
      </c>
      <c r="F93" s="29">
        <v>33</v>
      </c>
      <c r="G93" s="13">
        <f t="shared" si="4"/>
        <v>18447</v>
      </c>
      <c r="H93" s="30">
        <v>559</v>
      </c>
      <c r="I93" s="30">
        <v>19200</v>
      </c>
      <c r="J93" s="30">
        <v>581.82</v>
      </c>
      <c r="K93" s="21">
        <v>0.0408228980322004</v>
      </c>
      <c r="L93" s="15">
        <f t="shared" si="5"/>
        <v>19184.88</v>
      </c>
      <c r="M93" s="19">
        <f t="shared" si="6"/>
        <v>15.119999999999</v>
      </c>
      <c r="N93" s="19">
        <f t="shared" si="7"/>
        <v>15.119999999999</v>
      </c>
      <c r="O93" s="20" t="s">
        <v>352</v>
      </c>
      <c r="S93" s="4"/>
      <c r="T93" s="4"/>
    </row>
    <row r="94" s="1" customFormat="1" ht="31" customHeight="1" spans="1:20">
      <c r="A94" s="13">
        <v>90</v>
      </c>
      <c r="B94" s="14" t="s">
        <v>353</v>
      </c>
      <c r="C94" s="14" t="s">
        <v>354</v>
      </c>
      <c r="D94" s="14" t="s">
        <v>109</v>
      </c>
      <c r="E94" s="14" t="s">
        <v>355</v>
      </c>
      <c r="F94" s="14">
        <v>32</v>
      </c>
      <c r="G94" s="13">
        <f t="shared" si="4"/>
        <v>18880</v>
      </c>
      <c r="H94" s="14">
        <v>590</v>
      </c>
      <c r="I94" s="14">
        <v>19960</v>
      </c>
      <c r="J94" s="14">
        <v>623.75</v>
      </c>
      <c r="K94" s="22">
        <v>0.0572</v>
      </c>
      <c r="L94" s="15">
        <f t="shared" si="5"/>
        <v>19635.2</v>
      </c>
      <c r="M94" s="19">
        <f t="shared" si="6"/>
        <v>324.799999999999</v>
      </c>
      <c r="N94" s="19">
        <f t="shared" si="7"/>
        <v>324.799999999999</v>
      </c>
      <c r="O94" s="20" t="s">
        <v>356</v>
      </c>
      <c r="S94" s="4"/>
      <c r="T94" s="4"/>
    </row>
    <row r="95" s="1" customFormat="1" ht="31" customHeight="1" spans="1:20">
      <c r="A95" s="13">
        <v>91</v>
      </c>
      <c r="B95" s="14" t="s">
        <v>353</v>
      </c>
      <c r="C95" s="14" t="s">
        <v>357</v>
      </c>
      <c r="D95" s="14" t="s">
        <v>358</v>
      </c>
      <c r="E95" s="33" t="s">
        <v>359</v>
      </c>
      <c r="F95" s="14">
        <v>95.22</v>
      </c>
      <c r="G95" s="13">
        <f t="shared" si="4"/>
        <v>56179.8</v>
      </c>
      <c r="H95" s="14">
        <v>590</v>
      </c>
      <c r="I95" s="14">
        <v>59300</v>
      </c>
      <c r="J95" s="14">
        <v>622.77</v>
      </c>
      <c r="K95" s="22">
        <v>0.0555</v>
      </c>
      <c r="L95" s="15">
        <f t="shared" si="5"/>
        <v>58426.992</v>
      </c>
      <c r="M95" s="19">
        <f t="shared" si="6"/>
        <v>873.007999999994</v>
      </c>
      <c r="N95" s="19">
        <f t="shared" si="7"/>
        <v>873.007999999994</v>
      </c>
      <c r="O95" s="20" t="s">
        <v>360</v>
      </c>
      <c r="S95" s="4"/>
      <c r="T95" s="4"/>
    </row>
    <row r="96" s="1" customFormat="1" ht="31" customHeight="1" spans="1:20">
      <c r="A96" s="13">
        <v>92</v>
      </c>
      <c r="B96" s="14" t="s">
        <v>353</v>
      </c>
      <c r="C96" s="14" t="s">
        <v>115</v>
      </c>
      <c r="D96" s="14" t="s">
        <v>116</v>
      </c>
      <c r="E96" s="14" t="s">
        <v>361</v>
      </c>
      <c r="F96" s="14">
        <v>84.29</v>
      </c>
      <c r="G96" s="13">
        <f t="shared" si="4"/>
        <v>49731.1</v>
      </c>
      <c r="H96" s="14">
        <v>590</v>
      </c>
      <c r="I96" s="14">
        <v>51968</v>
      </c>
      <c r="J96" s="14">
        <v>616.54</v>
      </c>
      <c r="K96" s="22">
        <v>0.045</v>
      </c>
      <c r="L96" s="15">
        <f t="shared" si="5"/>
        <v>51720.344</v>
      </c>
      <c r="M96" s="19">
        <f t="shared" si="6"/>
        <v>247.655999999995</v>
      </c>
      <c r="N96" s="19">
        <f t="shared" si="7"/>
        <v>247.655999999995</v>
      </c>
      <c r="O96" s="20" t="s">
        <v>362</v>
      </c>
      <c r="S96" s="4"/>
      <c r="T96" s="4"/>
    </row>
    <row r="97" s="1" customFormat="1" ht="31" customHeight="1" spans="1:20">
      <c r="A97" s="13">
        <v>93</v>
      </c>
      <c r="B97" s="14" t="s">
        <v>353</v>
      </c>
      <c r="C97" s="14" t="s">
        <v>363</v>
      </c>
      <c r="D97" s="14" t="s">
        <v>73</v>
      </c>
      <c r="E97" s="14" t="s">
        <v>364</v>
      </c>
      <c r="F97" s="14">
        <v>83.71</v>
      </c>
      <c r="G97" s="13">
        <f t="shared" si="4"/>
        <v>49388.9</v>
      </c>
      <c r="H97" s="14">
        <v>590</v>
      </c>
      <c r="I97" s="14">
        <v>52316</v>
      </c>
      <c r="J97" s="14">
        <v>624.97</v>
      </c>
      <c r="K97" s="22">
        <v>0.0593</v>
      </c>
      <c r="L97" s="15">
        <f t="shared" si="5"/>
        <v>51364.456</v>
      </c>
      <c r="M97" s="19">
        <f t="shared" si="6"/>
        <v>951.544000000002</v>
      </c>
      <c r="N97" s="19">
        <f t="shared" si="7"/>
        <v>951.544000000002</v>
      </c>
      <c r="O97" s="20" t="s">
        <v>279</v>
      </c>
      <c r="S97" s="4"/>
      <c r="T97" s="4"/>
    </row>
    <row r="98" s="1" customFormat="1" ht="31" customHeight="1" spans="1:20">
      <c r="A98" s="13">
        <v>94</v>
      </c>
      <c r="B98" s="14" t="s">
        <v>353</v>
      </c>
      <c r="C98" s="14" t="s">
        <v>365</v>
      </c>
      <c r="D98" s="14" t="s">
        <v>366</v>
      </c>
      <c r="E98" s="14" t="s">
        <v>367</v>
      </c>
      <c r="F98" s="14">
        <v>25.4</v>
      </c>
      <c r="G98" s="13">
        <f t="shared" si="4"/>
        <v>14986</v>
      </c>
      <c r="H98" s="14">
        <v>590</v>
      </c>
      <c r="I98" s="14">
        <v>15892</v>
      </c>
      <c r="J98" s="14">
        <v>625.67</v>
      </c>
      <c r="K98" s="22">
        <v>0.0605</v>
      </c>
      <c r="L98" s="15">
        <f t="shared" si="5"/>
        <v>15585.44</v>
      </c>
      <c r="M98" s="19">
        <f t="shared" si="6"/>
        <v>306.559999999999</v>
      </c>
      <c r="N98" s="19">
        <f t="shared" si="7"/>
        <v>306.559999999999</v>
      </c>
      <c r="O98" s="20" t="s">
        <v>368</v>
      </c>
      <c r="S98" s="4"/>
      <c r="T98" s="4"/>
    </row>
    <row r="99" s="1" customFormat="1" ht="31" customHeight="1" spans="1:20">
      <c r="A99" s="13">
        <v>95</v>
      </c>
      <c r="B99" s="14" t="s">
        <v>353</v>
      </c>
      <c r="C99" s="14" t="s">
        <v>369</v>
      </c>
      <c r="D99" s="14" t="s">
        <v>370</v>
      </c>
      <c r="E99" s="14" t="s">
        <v>371</v>
      </c>
      <c r="F99" s="14">
        <v>64</v>
      </c>
      <c r="G99" s="13">
        <f t="shared" si="4"/>
        <v>37760</v>
      </c>
      <c r="H99" s="14">
        <v>590</v>
      </c>
      <c r="I99" s="14">
        <v>39592</v>
      </c>
      <c r="J99" s="14">
        <v>618.63</v>
      </c>
      <c r="K99" s="22">
        <v>0.0485</v>
      </c>
      <c r="L99" s="15">
        <f t="shared" si="5"/>
        <v>39270.4</v>
      </c>
      <c r="M99" s="19">
        <f t="shared" si="6"/>
        <v>321.599999999999</v>
      </c>
      <c r="N99" s="19">
        <f t="shared" si="7"/>
        <v>321.599999999999</v>
      </c>
      <c r="O99" s="20" t="s">
        <v>372</v>
      </c>
      <c r="S99" s="4"/>
      <c r="T99" s="4"/>
    </row>
    <row r="100" s="1" customFormat="1" ht="31" customHeight="1" spans="1:20">
      <c r="A100" s="13">
        <v>96</v>
      </c>
      <c r="B100" s="14" t="s">
        <v>353</v>
      </c>
      <c r="C100" s="14" t="s">
        <v>373</v>
      </c>
      <c r="D100" s="14" t="s">
        <v>374</v>
      </c>
      <c r="E100" s="14" t="s">
        <v>375</v>
      </c>
      <c r="F100" s="14">
        <v>32</v>
      </c>
      <c r="G100" s="13">
        <f t="shared" si="4"/>
        <v>18880</v>
      </c>
      <c r="H100" s="14">
        <v>590</v>
      </c>
      <c r="I100" s="14">
        <v>20060</v>
      </c>
      <c r="J100" s="14">
        <v>626.88</v>
      </c>
      <c r="K100" s="22">
        <v>0.0625</v>
      </c>
      <c r="L100" s="15">
        <f t="shared" si="5"/>
        <v>19635.2</v>
      </c>
      <c r="M100" s="19">
        <f t="shared" si="6"/>
        <v>424.799999999999</v>
      </c>
      <c r="N100" s="19">
        <f t="shared" si="7"/>
        <v>424.799999999999</v>
      </c>
      <c r="O100" s="20" t="s">
        <v>333</v>
      </c>
      <c r="S100" s="4"/>
      <c r="T100" s="4"/>
    </row>
    <row r="101" s="1" customFormat="1" ht="31" customHeight="1" spans="1:20">
      <c r="A101" s="13">
        <v>97</v>
      </c>
      <c r="B101" s="14" t="s">
        <v>353</v>
      </c>
      <c r="C101" s="14" t="s">
        <v>376</v>
      </c>
      <c r="D101" s="14" t="s">
        <v>377</v>
      </c>
      <c r="E101" s="14" t="s">
        <v>378</v>
      </c>
      <c r="F101" s="14">
        <v>32</v>
      </c>
      <c r="G101" s="13">
        <f t="shared" si="4"/>
        <v>18880</v>
      </c>
      <c r="H101" s="14">
        <v>590</v>
      </c>
      <c r="I101" s="14">
        <v>20056</v>
      </c>
      <c r="J101" s="14">
        <v>626.75</v>
      </c>
      <c r="K101" s="22">
        <v>0.0623</v>
      </c>
      <c r="L101" s="15">
        <f t="shared" si="5"/>
        <v>19635.2</v>
      </c>
      <c r="M101" s="19">
        <f t="shared" si="6"/>
        <v>420.799999999999</v>
      </c>
      <c r="N101" s="19">
        <f t="shared" si="7"/>
        <v>420.799999999999</v>
      </c>
      <c r="O101" s="20" t="s">
        <v>379</v>
      </c>
      <c r="S101" s="4"/>
      <c r="T101" s="4"/>
    </row>
    <row r="102" s="1" customFormat="1" ht="31" customHeight="1" spans="1:20">
      <c r="A102" s="13">
        <v>98</v>
      </c>
      <c r="B102" s="28" t="s">
        <v>380</v>
      </c>
      <c r="C102" s="28" t="s">
        <v>381</v>
      </c>
      <c r="D102" s="28" t="s">
        <v>382</v>
      </c>
      <c r="E102" s="28" t="str">
        <f>VLOOKUP(D102,[1]Sheet1!$E:$F,2,FALSE)</f>
        <v>153****3596</v>
      </c>
      <c r="F102" s="29">
        <v>21</v>
      </c>
      <c r="G102" s="29">
        <v>5880</v>
      </c>
      <c r="H102" s="29">
        <v>280</v>
      </c>
      <c r="I102" s="28">
        <v>8786</v>
      </c>
      <c r="J102" s="38">
        <v>418.380952380952</v>
      </c>
      <c r="K102" s="39">
        <v>0.49421768707483</v>
      </c>
      <c r="L102" s="40">
        <f t="shared" si="5"/>
        <v>6115.2</v>
      </c>
      <c r="M102" s="40">
        <f t="shared" si="6"/>
        <v>2670.8</v>
      </c>
      <c r="N102" s="40">
        <f t="shared" ref="N102:N165" si="8">M102</f>
        <v>2670.8</v>
      </c>
      <c r="O102" s="41" t="s">
        <v>383</v>
      </c>
      <c r="S102" s="4"/>
      <c r="T102" s="4"/>
    </row>
    <row r="103" s="1" customFormat="1" ht="31" customHeight="1" spans="1:20">
      <c r="A103" s="13">
        <v>99</v>
      </c>
      <c r="B103" s="28" t="s">
        <v>384</v>
      </c>
      <c r="C103" s="28" t="s">
        <v>385</v>
      </c>
      <c r="D103" s="28" t="s">
        <v>386</v>
      </c>
      <c r="E103" s="28" t="str">
        <f>VLOOKUP(D103,[1]Sheet1!$E:$F,2,FALSE)</f>
        <v>158****6519</v>
      </c>
      <c r="F103" s="29">
        <v>104</v>
      </c>
      <c r="G103" s="29">
        <v>49920</v>
      </c>
      <c r="H103" s="29">
        <v>480</v>
      </c>
      <c r="I103" s="28">
        <v>57465</v>
      </c>
      <c r="J103" s="38">
        <v>552.548076923077</v>
      </c>
      <c r="K103" s="39">
        <v>0.151141826923077</v>
      </c>
      <c r="L103" s="40">
        <f t="shared" si="5"/>
        <v>51916.8</v>
      </c>
      <c r="M103" s="40">
        <f t="shared" si="6"/>
        <v>5548.2</v>
      </c>
      <c r="N103" s="40">
        <f t="shared" si="8"/>
        <v>5548.2</v>
      </c>
      <c r="O103" s="41" t="s">
        <v>387</v>
      </c>
      <c r="S103" s="4"/>
      <c r="T103" s="4"/>
    </row>
    <row r="104" s="1" customFormat="1" ht="31" customHeight="1" spans="1:20">
      <c r="A104" s="13">
        <v>100</v>
      </c>
      <c r="B104" s="28" t="s">
        <v>384</v>
      </c>
      <c r="C104" s="28" t="s">
        <v>388</v>
      </c>
      <c r="D104" s="28" t="s">
        <v>389</v>
      </c>
      <c r="E104" s="28" t="str">
        <f>VLOOKUP(D104,[1]Sheet1!$E:$F,2,FALSE)</f>
        <v>158****0467</v>
      </c>
      <c r="F104" s="29">
        <v>43</v>
      </c>
      <c r="G104" s="29">
        <v>18060</v>
      </c>
      <c r="H104" s="29">
        <v>420</v>
      </c>
      <c r="I104" s="28">
        <v>19604</v>
      </c>
      <c r="J104" s="38">
        <v>455.906976744186</v>
      </c>
      <c r="K104" s="39">
        <v>0.0854928017718716</v>
      </c>
      <c r="L104" s="40">
        <f t="shared" si="5"/>
        <v>18782.4</v>
      </c>
      <c r="M104" s="40">
        <f t="shared" si="6"/>
        <v>821.599999999999</v>
      </c>
      <c r="N104" s="40">
        <f t="shared" si="8"/>
        <v>821.599999999999</v>
      </c>
      <c r="O104" s="41" t="s">
        <v>390</v>
      </c>
      <c r="S104" s="4"/>
      <c r="T104" s="4"/>
    </row>
    <row r="105" s="2" customFormat="1" ht="31" customHeight="1" spans="1:20">
      <c r="A105" s="13">
        <v>101</v>
      </c>
      <c r="B105" s="28" t="s">
        <v>384</v>
      </c>
      <c r="C105" s="28" t="s">
        <v>391</v>
      </c>
      <c r="D105" s="28" t="s">
        <v>392</v>
      </c>
      <c r="E105" s="28" t="str">
        <f>VLOOKUP(D105,[1]Sheet1!$E:$F,2,FALSE)</f>
        <v>158****0044</v>
      </c>
      <c r="F105" s="29">
        <v>52</v>
      </c>
      <c r="G105" s="29">
        <v>26000</v>
      </c>
      <c r="H105" s="29">
        <v>500</v>
      </c>
      <c r="I105" s="28">
        <v>27150</v>
      </c>
      <c r="J105" s="38">
        <v>522.115384615385</v>
      </c>
      <c r="K105" s="39">
        <v>0.0442307692307693</v>
      </c>
      <c r="L105" s="40">
        <f t="shared" si="5"/>
        <v>27040</v>
      </c>
      <c r="M105" s="40">
        <f t="shared" si="6"/>
        <v>110</v>
      </c>
      <c r="N105" s="40">
        <f t="shared" si="8"/>
        <v>110</v>
      </c>
      <c r="O105" s="41" t="s">
        <v>393</v>
      </c>
      <c r="Q105" s="1"/>
      <c r="R105" s="1"/>
      <c r="S105" s="4"/>
      <c r="T105" s="4"/>
    </row>
    <row r="106" s="2" customFormat="1" ht="31" customHeight="1" spans="1:20">
      <c r="A106" s="13">
        <v>102</v>
      </c>
      <c r="B106" s="28" t="s">
        <v>394</v>
      </c>
      <c r="C106" s="28" t="s">
        <v>395</v>
      </c>
      <c r="D106" s="28" t="s">
        <v>396</v>
      </c>
      <c r="E106" s="28" t="str">
        <f>VLOOKUP(D106,[1]Sheet1!$E:$F,2,FALSE)</f>
        <v>191****5069</v>
      </c>
      <c r="F106" s="29">
        <v>58</v>
      </c>
      <c r="G106" s="29">
        <v>26680</v>
      </c>
      <c r="H106" s="29">
        <v>460</v>
      </c>
      <c r="I106" s="28">
        <v>31578</v>
      </c>
      <c r="J106" s="38">
        <v>544.448275862069</v>
      </c>
      <c r="K106" s="39">
        <v>0.183583208395802</v>
      </c>
      <c r="L106" s="40">
        <f t="shared" si="5"/>
        <v>27747.2</v>
      </c>
      <c r="M106" s="40">
        <f t="shared" si="6"/>
        <v>3830.8</v>
      </c>
      <c r="N106" s="40">
        <f t="shared" si="8"/>
        <v>3830.8</v>
      </c>
      <c r="O106" s="41" t="s">
        <v>397</v>
      </c>
      <c r="Q106" s="1"/>
      <c r="R106" s="1"/>
      <c r="S106" s="4"/>
      <c r="T106" s="4"/>
    </row>
    <row r="107" s="2" customFormat="1" ht="31" customHeight="1" spans="1:20">
      <c r="A107" s="13">
        <v>103</v>
      </c>
      <c r="B107" s="34" t="s">
        <v>394</v>
      </c>
      <c r="C107" s="34" t="s">
        <v>398</v>
      </c>
      <c r="D107" s="34" t="s">
        <v>399</v>
      </c>
      <c r="E107" s="28" t="str">
        <f>VLOOKUP(D107,[1]Sheet1!$E:$F,2,FALSE)</f>
        <v>133****6892</v>
      </c>
      <c r="F107" s="34">
        <v>31.9</v>
      </c>
      <c r="G107" s="29">
        <v>13398</v>
      </c>
      <c r="H107" s="29">
        <v>420</v>
      </c>
      <c r="I107" s="34">
        <v>15835</v>
      </c>
      <c r="J107" s="38">
        <v>496.394984326019</v>
      </c>
      <c r="K107" s="39">
        <v>0.181892819823854</v>
      </c>
      <c r="L107" s="40">
        <f t="shared" si="5"/>
        <v>13933.92</v>
      </c>
      <c r="M107" s="40">
        <f t="shared" si="6"/>
        <v>1901.08</v>
      </c>
      <c r="N107" s="40">
        <f t="shared" si="8"/>
        <v>1901.08</v>
      </c>
      <c r="O107" s="42" t="s">
        <v>400</v>
      </c>
      <c r="Q107" s="1"/>
      <c r="R107" s="1"/>
      <c r="S107" s="4"/>
      <c r="T107" s="4"/>
    </row>
    <row r="108" s="2" customFormat="1" ht="31" customHeight="1" spans="1:20">
      <c r="A108" s="13">
        <v>104</v>
      </c>
      <c r="B108" s="34" t="s">
        <v>394</v>
      </c>
      <c r="C108" s="34" t="s">
        <v>401</v>
      </c>
      <c r="D108" s="34" t="s">
        <v>402</v>
      </c>
      <c r="E108" s="28" t="str">
        <f>VLOOKUP(D108,[1]Sheet1!$E:$F,2,FALSE)</f>
        <v>137****2623</v>
      </c>
      <c r="F108" s="34">
        <v>20</v>
      </c>
      <c r="G108" s="29">
        <v>8000</v>
      </c>
      <c r="H108" s="29">
        <v>400</v>
      </c>
      <c r="I108" s="34">
        <v>10124</v>
      </c>
      <c r="J108" s="38">
        <v>506.2</v>
      </c>
      <c r="K108" s="39">
        <v>0.2655</v>
      </c>
      <c r="L108" s="40">
        <f t="shared" si="5"/>
        <v>8320</v>
      </c>
      <c r="M108" s="40">
        <f t="shared" si="6"/>
        <v>1804</v>
      </c>
      <c r="N108" s="40">
        <f t="shared" si="8"/>
        <v>1804</v>
      </c>
      <c r="O108" s="42" t="s">
        <v>403</v>
      </c>
      <c r="Q108" s="1"/>
      <c r="R108" s="1"/>
      <c r="S108" s="4"/>
      <c r="T108" s="4"/>
    </row>
    <row r="109" s="2" customFormat="1" ht="31" customHeight="1" spans="1:20">
      <c r="A109" s="13">
        <v>105</v>
      </c>
      <c r="B109" s="34" t="s">
        <v>394</v>
      </c>
      <c r="C109" s="34" t="s">
        <v>404</v>
      </c>
      <c r="D109" s="34" t="s">
        <v>405</v>
      </c>
      <c r="E109" s="28" t="str">
        <f>VLOOKUP(D109,[1]Sheet1!$E:$F,2,FALSE)</f>
        <v>137****1013</v>
      </c>
      <c r="F109" s="34">
        <v>26</v>
      </c>
      <c r="G109" s="29">
        <v>12480</v>
      </c>
      <c r="H109" s="29">
        <v>480</v>
      </c>
      <c r="I109" s="34">
        <v>14640</v>
      </c>
      <c r="J109" s="38">
        <v>563.076923076923</v>
      </c>
      <c r="K109" s="39">
        <v>0.173076923076923</v>
      </c>
      <c r="L109" s="40">
        <f t="shared" si="5"/>
        <v>12979.2</v>
      </c>
      <c r="M109" s="40">
        <f t="shared" si="6"/>
        <v>1660.8</v>
      </c>
      <c r="N109" s="40">
        <f t="shared" si="8"/>
        <v>1660.8</v>
      </c>
      <c r="O109" s="42" t="s">
        <v>406</v>
      </c>
      <c r="Q109" s="1"/>
      <c r="R109" s="1"/>
      <c r="S109" s="4"/>
      <c r="T109" s="4"/>
    </row>
    <row r="110" s="2" customFormat="1" ht="31" customHeight="1" spans="1:20">
      <c r="A110" s="13">
        <v>106</v>
      </c>
      <c r="B110" s="34" t="s">
        <v>394</v>
      </c>
      <c r="C110" s="34" t="s">
        <v>407</v>
      </c>
      <c r="D110" s="34" t="s">
        <v>408</v>
      </c>
      <c r="E110" s="28" t="str">
        <f>VLOOKUP(D110,[1]Sheet1!$E:$F,2,FALSE)</f>
        <v>175****0172</v>
      </c>
      <c r="F110" s="34">
        <v>30</v>
      </c>
      <c r="G110" s="29">
        <v>15000</v>
      </c>
      <c r="H110" s="29">
        <v>500</v>
      </c>
      <c r="I110" s="34">
        <v>15988</v>
      </c>
      <c r="J110" s="38">
        <v>532.933333333333</v>
      </c>
      <c r="K110" s="39">
        <v>0.0658666666666666</v>
      </c>
      <c r="L110" s="40">
        <f t="shared" si="5"/>
        <v>15600</v>
      </c>
      <c r="M110" s="40">
        <f t="shared" si="6"/>
        <v>388</v>
      </c>
      <c r="N110" s="40">
        <f t="shared" si="8"/>
        <v>388</v>
      </c>
      <c r="O110" s="42" t="s">
        <v>409</v>
      </c>
      <c r="Q110" s="1"/>
      <c r="R110" s="1"/>
      <c r="S110" s="4"/>
      <c r="T110" s="4"/>
    </row>
    <row r="111" s="2" customFormat="1" ht="31" customHeight="1" spans="1:20">
      <c r="A111" s="13">
        <v>107</v>
      </c>
      <c r="B111" s="34" t="s">
        <v>394</v>
      </c>
      <c r="C111" s="34" t="s">
        <v>410</v>
      </c>
      <c r="D111" s="34" t="s">
        <v>411</v>
      </c>
      <c r="E111" s="28" t="str">
        <f>VLOOKUP(D111,[1]Sheet1!$E:$F,2,FALSE)</f>
        <v>155****0416</v>
      </c>
      <c r="F111" s="34">
        <v>25</v>
      </c>
      <c r="G111" s="29">
        <v>11250</v>
      </c>
      <c r="H111" s="29">
        <v>450</v>
      </c>
      <c r="I111" s="34">
        <v>11995</v>
      </c>
      <c r="J111" s="38">
        <v>479.8</v>
      </c>
      <c r="K111" s="39">
        <v>0.0662222222222223</v>
      </c>
      <c r="L111" s="40">
        <f t="shared" si="5"/>
        <v>11700</v>
      </c>
      <c r="M111" s="40">
        <f t="shared" si="6"/>
        <v>295</v>
      </c>
      <c r="N111" s="40">
        <f t="shared" si="8"/>
        <v>295</v>
      </c>
      <c r="O111" s="42" t="s">
        <v>412</v>
      </c>
      <c r="Q111" s="1"/>
      <c r="R111" s="1"/>
      <c r="S111" s="4"/>
      <c r="T111" s="4"/>
    </row>
    <row r="112" s="2" customFormat="1" ht="31" customHeight="1" spans="1:20">
      <c r="A112" s="13">
        <v>108</v>
      </c>
      <c r="B112" s="34" t="s">
        <v>394</v>
      </c>
      <c r="C112" s="34" t="s">
        <v>413</v>
      </c>
      <c r="D112" s="34" t="s">
        <v>414</v>
      </c>
      <c r="E112" s="28" t="str">
        <f>VLOOKUP(D112,[1]Sheet1!$E:$F,2,FALSE)</f>
        <v>136****3807</v>
      </c>
      <c r="F112" s="34">
        <v>56.2</v>
      </c>
      <c r="G112" s="29">
        <v>28100</v>
      </c>
      <c r="H112" s="29">
        <v>500</v>
      </c>
      <c r="I112" s="34">
        <v>29576</v>
      </c>
      <c r="J112" s="38">
        <v>526.263345195729</v>
      </c>
      <c r="K112" s="39">
        <v>0.0525266903914589</v>
      </c>
      <c r="L112" s="40">
        <f t="shared" si="5"/>
        <v>29224</v>
      </c>
      <c r="M112" s="40">
        <f t="shared" si="6"/>
        <v>352</v>
      </c>
      <c r="N112" s="40">
        <f t="shared" si="8"/>
        <v>352</v>
      </c>
      <c r="O112" s="42" t="s">
        <v>415</v>
      </c>
      <c r="Q112" s="1"/>
      <c r="R112" s="1"/>
      <c r="S112" s="4"/>
      <c r="T112" s="4"/>
    </row>
    <row r="113" s="2" customFormat="1" ht="31" customHeight="1" spans="1:20">
      <c r="A113" s="13">
        <v>109</v>
      </c>
      <c r="B113" s="34" t="s">
        <v>394</v>
      </c>
      <c r="C113" s="34" t="s">
        <v>416</v>
      </c>
      <c r="D113" s="34" t="s">
        <v>417</v>
      </c>
      <c r="E113" s="28" t="str">
        <f>VLOOKUP(D113,[1]Sheet1!$E:$F,2,FALSE)</f>
        <v>158****3749</v>
      </c>
      <c r="F113" s="34">
        <v>86.2</v>
      </c>
      <c r="G113" s="29">
        <v>43100</v>
      </c>
      <c r="H113" s="29">
        <v>500</v>
      </c>
      <c r="I113" s="34">
        <v>48720</v>
      </c>
      <c r="J113" s="38">
        <v>565.197215777262</v>
      </c>
      <c r="K113" s="39">
        <v>0.130394431554524</v>
      </c>
      <c r="L113" s="40">
        <f t="shared" si="5"/>
        <v>44824</v>
      </c>
      <c r="M113" s="40">
        <f t="shared" si="6"/>
        <v>3896</v>
      </c>
      <c r="N113" s="40">
        <f t="shared" si="8"/>
        <v>3896</v>
      </c>
      <c r="O113" s="42" t="s">
        <v>418</v>
      </c>
      <c r="Q113" s="1"/>
      <c r="R113" s="1"/>
      <c r="S113" s="4"/>
      <c r="T113" s="4"/>
    </row>
    <row r="114" s="2" customFormat="1" ht="31" customHeight="1" spans="1:20">
      <c r="A114" s="13">
        <v>110</v>
      </c>
      <c r="B114" s="34" t="s">
        <v>394</v>
      </c>
      <c r="C114" s="34" t="s">
        <v>419</v>
      </c>
      <c r="D114" s="34" t="s">
        <v>420</v>
      </c>
      <c r="E114" s="28" t="str">
        <f>VLOOKUP(D114,[1]Sheet1!$E:$F,2,FALSE)</f>
        <v>152****8323</v>
      </c>
      <c r="F114" s="34">
        <v>29</v>
      </c>
      <c r="G114" s="29">
        <v>14500</v>
      </c>
      <c r="H114" s="29">
        <v>500</v>
      </c>
      <c r="I114" s="34">
        <v>15210</v>
      </c>
      <c r="J114" s="38">
        <v>524.48275862069</v>
      </c>
      <c r="K114" s="43">
        <v>0.0489655172413793</v>
      </c>
      <c r="L114" s="40">
        <f t="shared" si="5"/>
        <v>15080</v>
      </c>
      <c r="M114" s="40">
        <f t="shared" si="6"/>
        <v>130</v>
      </c>
      <c r="N114" s="40">
        <f t="shared" si="8"/>
        <v>130</v>
      </c>
      <c r="O114" s="42" t="s">
        <v>421</v>
      </c>
      <c r="Q114" s="1"/>
      <c r="R114" s="1"/>
      <c r="S114" s="4"/>
      <c r="T114" s="4"/>
    </row>
    <row r="115" s="2" customFormat="1" ht="31" customHeight="1" spans="1:20">
      <c r="A115" s="13">
        <v>111</v>
      </c>
      <c r="B115" s="34" t="s">
        <v>394</v>
      </c>
      <c r="C115" s="34" t="s">
        <v>422</v>
      </c>
      <c r="D115" s="34" t="s">
        <v>423</v>
      </c>
      <c r="E115" s="28" t="str">
        <f>VLOOKUP(D115,[1]Sheet1!$E:$F,2,FALSE)</f>
        <v>152****7667</v>
      </c>
      <c r="F115" s="34">
        <v>29</v>
      </c>
      <c r="G115" s="29">
        <v>13050</v>
      </c>
      <c r="H115" s="29">
        <v>450</v>
      </c>
      <c r="I115" s="34">
        <v>13912</v>
      </c>
      <c r="J115" s="38">
        <v>479.724137931034</v>
      </c>
      <c r="K115" s="43">
        <v>0.066</v>
      </c>
      <c r="L115" s="40">
        <f t="shared" si="5"/>
        <v>13572</v>
      </c>
      <c r="M115" s="40">
        <f t="shared" si="6"/>
        <v>340</v>
      </c>
      <c r="N115" s="40">
        <f t="shared" si="8"/>
        <v>340</v>
      </c>
      <c r="O115" s="42" t="s">
        <v>424</v>
      </c>
      <c r="Q115" s="1"/>
      <c r="R115" s="1"/>
      <c r="S115" s="4"/>
      <c r="T115" s="4"/>
    </row>
    <row r="116" s="2" customFormat="1" ht="31" customHeight="1" spans="1:20">
      <c r="A116" s="13">
        <v>112</v>
      </c>
      <c r="B116" s="34" t="s">
        <v>394</v>
      </c>
      <c r="C116" s="34" t="s">
        <v>425</v>
      </c>
      <c r="D116" s="34" t="s">
        <v>426</v>
      </c>
      <c r="E116" s="28" t="str">
        <f>VLOOKUP(D116,[1]Sheet1!$E:$F,2,FALSE)</f>
        <v>130****9913</v>
      </c>
      <c r="F116" s="34">
        <v>54</v>
      </c>
      <c r="G116" s="29">
        <v>24300</v>
      </c>
      <c r="H116" s="29">
        <v>450</v>
      </c>
      <c r="I116" s="34">
        <v>25952</v>
      </c>
      <c r="J116" s="38">
        <v>480.592592592593</v>
      </c>
      <c r="K116" s="43">
        <v>0.0679835390946502</v>
      </c>
      <c r="L116" s="40">
        <f t="shared" si="5"/>
        <v>25272</v>
      </c>
      <c r="M116" s="40">
        <f t="shared" si="6"/>
        <v>680</v>
      </c>
      <c r="N116" s="40">
        <f t="shared" si="8"/>
        <v>680</v>
      </c>
      <c r="O116" s="42" t="s">
        <v>427</v>
      </c>
      <c r="Q116" s="1"/>
      <c r="R116" s="1"/>
      <c r="S116" s="4"/>
      <c r="T116" s="4"/>
    </row>
    <row r="117" s="2" customFormat="1" ht="31" customHeight="1" spans="1:20">
      <c r="A117" s="13">
        <v>113</v>
      </c>
      <c r="B117" s="34" t="s">
        <v>394</v>
      </c>
      <c r="C117" s="34" t="s">
        <v>428</v>
      </c>
      <c r="D117" s="34" t="s">
        <v>429</v>
      </c>
      <c r="E117" s="28" t="str">
        <f>VLOOKUP(D117,[1]Sheet1!$E:$F,2,FALSE)</f>
        <v>181****7665</v>
      </c>
      <c r="F117" s="34">
        <v>58</v>
      </c>
      <c r="G117" s="29">
        <v>29000</v>
      </c>
      <c r="H117" s="29">
        <v>500</v>
      </c>
      <c r="I117" s="34">
        <v>30971</v>
      </c>
      <c r="J117" s="38">
        <v>533.98275862069</v>
      </c>
      <c r="K117" s="43">
        <v>0.0679655172413793</v>
      </c>
      <c r="L117" s="40">
        <f t="shared" si="5"/>
        <v>30160</v>
      </c>
      <c r="M117" s="40">
        <f t="shared" si="6"/>
        <v>811</v>
      </c>
      <c r="N117" s="40">
        <f t="shared" si="8"/>
        <v>811</v>
      </c>
      <c r="O117" s="42" t="s">
        <v>430</v>
      </c>
      <c r="Q117" s="1"/>
      <c r="R117" s="1"/>
      <c r="S117" s="4"/>
      <c r="T117" s="4"/>
    </row>
    <row r="118" s="2" customFormat="1" ht="31" customHeight="1" spans="1:20">
      <c r="A118" s="13">
        <v>114</v>
      </c>
      <c r="B118" s="34" t="s">
        <v>394</v>
      </c>
      <c r="C118" s="34" t="s">
        <v>431</v>
      </c>
      <c r="D118" s="34" t="s">
        <v>432</v>
      </c>
      <c r="E118" s="28" t="str">
        <f>VLOOKUP(D118,[1]Sheet1!$E:$F,2,FALSE)</f>
        <v>181****2737</v>
      </c>
      <c r="F118" s="34">
        <v>69.6</v>
      </c>
      <c r="G118" s="29">
        <v>38280</v>
      </c>
      <c r="H118" s="29">
        <v>550</v>
      </c>
      <c r="I118" s="34">
        <v>39875</v>
      </c>
      <c r="J118" s="38">
        <v>572.916666666667</v>
      </c>
      <c r="K118" s="39">
        <v>0.0416666666666668</v>
      </c>
      <c r="L118" s="40">
        <f t="shared" si="5"/>
        <v>39811.2</v>
      </c>
      <c r="M118" s="40">
        <f t="shared" si="6"/>
        <v>63.7999999999956</v>
      </c>
      <c r="N118" s="40">
        <f t="shared" si="8"/>
        <v>63.7999999999956</v>
      </c>
      <c r="O118" s="42" t="s">
        <v>258</v>
      </c>
      <c r="Q118" s="1"/>
      <c r="R118" s="1"/>
      <c r="S118" s="4"/>
      <c r="T118" s="4"/>
    </row>
    <row r="119" s="2" customFormat="1" ht="31" customHeight="1" spans="1:20">
      <c r="A119" s="13">
        <v>115</v>
      </c>
      <c r="B119" s="34" t="s">
        <v>394</v>
      </c>
      <c r="C119" s="34" t="s">
        <v>433</v>
      </c>
      <c r="D119" s="34" t="s">
        <v>434</v>
      </c>
      <c r="E119" s="28" t="str">
        <f>VLOOKUP(D119,[1]Sheet1!$E:$F,2,FALSE)</f>
        <v>137****2598</v>
      </c>
      <c r="F119" s="34">
        <v>29</v>
      </c>
      <c r="G119" s="29">
        <v>13050</v>
      </c>
      <c r="H119" s="29">
        <v>450</v>
      </c>
      <c r="I119" s="34">
        <v>13991</v>
      </c>
      <c r="J119" s="38">
        <v>482.448275862069</v>
      </c>
      <c r="K119" s="39">
        <v>0.0721072796934866</v>
      </c>
      <c r="L119" s="40">
        <f t="shared" si="5"/>
        <v>13572</v>
      </c>
      <c r="M119" s="40">
        <f t="shared" si="6"/>
        <v>419</v>
      </c>
      <c r="N119" s="40">
        <f t="shared" si="8"/>
        <v>419</v>
      </c>
      <c r="O119" s="42" t="s">
        <v>435</v>
      </c>
      <c r="Q119" s="1"/>
      <c r="R119" s="1"/>
      <c r="S119" s="4"/>
      <c r="T119" s="4"/>
    </row>
    <row r="120" s="2" customFormat="1" ht="31" customHeight="1" spans="1:20">
      <c r="A120" s="13">
        <v>116</v>
      </c>
      <c r="B120" s="34" t="s">
        <v>394</v>
      </c>
      <c r="C120" s="34" t="s">
        <v>436</v>
      </c>
      <c r="D120" s="34" t="s">
        <v>437</v>
      </c>
      <c r="E120" s="28" t="str">
        <f>VLOOKUP(D120,[1]Sheet1!$E:$F,2,FALSE)</f>
        <v>138****3478</v>
      </c>
      <c r="F120" s="34">
        <v>31.6</v>
      </c>
      <c r="G120" s="29">
        <v>12640</v>
      </c>
      <c r="H120" s="29">
        <v>400</v>
      </c>
      <c r="I120" s="34">
        <v>14022</v>
      </c>
      <c r="J120" s="38">
        <v>443.73417721519</v>
      </c>
      <c r="K120" s="39">
        <v>0.109335443037975</v>
      </c>
      <c r="L120" s="40">
        <f t="shared" si="5"/>
        <v>13145.6</v>
      </c>
      <c r="M120" s="40">
        <f t="shared" si="6"/>
        <v>876.4</v>
      </c>
      <c r="N120" s="40">
        <f t="shared" si="8"/>
        <v>876.4</v>
      </c>
      <c r="O120" s="42" t="s">
        <v>438</v>
      </c>
      <c r="Q120" s="1"/>
      <c r="R120" s="1"/>
      <c r="S120" s="4"/>
      <c r="T120" s="4"/>
    </row>
    <row r="121" s="2" customFormat="1" ht="31" customHeight="1" spans="1:20">
      <c r="A121" s="13">
        <v>117</v>
      </c>
      <c r="B121" s="34" t="s">
        <v>394</v>
      </c>
      <c r="C121" s="34" t="s">
        <v>439</v>
      </c>
      <c r="D121" s="34" t="s">
        <v>440</v>
      </c>
      <c r="E121" s="28" t="str">
        <f>VLOOKUP(D121,[1]Sheet1!$E:$F,2,FALSE)</f>
        <v>131****3690</v>
      </c>
      <c r="F121" s="34">
        <v>26</v>
      </c>
      <c r="G121" s="29">
        <v>11700</v>
      </c>
      <c r="H121" s="29">
        <v>450</v>
      </c>
      <c r="I121" s="34">
        <v>14091</v>
      </c>
      <c r="J121" s="38">
        <v>541.961538461538</v>
      </c>
      <c r="K121" s="39">
        <v>0.204358974358974</v>
      </c>
      <c r="L121" s="40">
        <f t="shared" si="5"/>
        <v>12168</v>
      </c>
      <c r="M121" s="40">
        <f t="shared" si="6"/>
        <v>1923</v>
      </c>
      <c r="N121" s="40">
        <f t="shared" si="8"/>
        <v>1923</v>
      </c>
      <c r="O121" s="42" t="s">
        <v>441</v>
      </c>
      <c r="Q121" s="1"/>
      <c r="R121" s="1"/>
      <c r="S121" s="4"/>
      <c r="T121" s="4"/>
    </row>
    <row r="122" s="2" customFormat="1" ht="31" customHeight="1" spans="1:20">
      <c r="A122" s="13">
        <v>118</v>
      </c>
      <c r="B122" s="34" t="s">
        <v>394</v>
      </c>
      <c r="C122" s="34" t="s">
        <v>442</v>
      </c>
      <c r="D122" s="34" t="s">
        <v>443</v>
      </c>
      <c r="E122" s="28" t="str">
        <f>VLOOKUP(D122,[1]Sheet1!$E:$F,2,FALSE)</f>
        <v>176****1446</v>
      </c>
      <c r="F122" s="34">
        <v>28</v>
      </c>
      <c r="G122" s="29">
        <v>11200</v>
      </c>
      <c r="H122" s="29">
        <v>400</v>
      </c>
      <c r="I122" s="34">
        <v>13055</v>
      </c>
      <c r="J122" s="38">
        <v>466.25</v>
      </c>
      <c r="K122" s="39">
        <v>0.165625</v>
      </c>
      <c r="L122" s="40">
        <f t="shared" si="5"/>
        <v>11648</v>
      </c>
      <c r="M122" s="40">
        <f t="shared" si="6"/>
        <v>1407</v>
      </c>
      <c r="N122" s="40">
        <f t="shared" si="8"/>
        <v>1407</v>
      </c>
      <c r="O122" s="42" t="s">
        <v>444</v>
      </c>
      <c r="Q122" s="1"/>
      <c r="R122" s="1"/>
      <c r="S122" s="4"/>
      <c r="T122" s="4"/>
    </row>
    <row r="123" s="2" customFormat="1" ht="31" customHeight="1" spans="1:20">
      <c r="A123" s="13">
        <v>119</v>
      </c>
      <c r="B123" s="34" t="s">
        <v>394</v>
      </c>
      <c r="C123" s="34" t="s">
        <v>445</v>
      </c>
      <c r="D123" s="34" t="s">
        <v>446</v>
      </c>
      <c r="E123" s="28" t="str">
        <f>VLOOKUP(D123,[1]Sheet1!$E:$F,2,FALSE)</f>
        <v>181****9296</v>
      </c>
      <c r="F123" s="34">
        <v>29</v>
      </c>
      <c r="G123" s="29">
        <v>13050</v>
      </c>
      <c r="H123" s="29">
        <v>450</v>
      </c>
      <c r="I123" s="34">
        <v>14744</v>
      </c>
      <c r="J123" s="38">
        <v>508.413793103448</v>
      </c>
      <c r="K123" s="39">
        <v>0.129808429118774</v>
      </c>
      <c r="L123" s="40">
        <f t="shared" si="5"/>
        <v>13572</v>
      </c>
      <c r="M123" s="40">
        <f t="shared" si="6"/>
        <v>1172</v>
      </c>
      <c r="N123" s="40">
        <f t="shared" si="8"/>
        <v>1172</v>
      </c>
      <c r="O123" s="42" t="s">
        <v>447</v>
      </c>
      <c r="Q123" s="1"/>
      <c r="R123" s="1"/>
      <c r="S123" s="4"/>
      <c r="T123" s="4"/>
    </row>
    <row r="124" s="2" customFormat="1" ht="31" customHeight="1" spans="1:20">
      <c r="A124" s="13">
        <v>120</v>
      </c>
      <c r="B124" s="34" t="s">
        <v>394</v>
      </c>
      <c r="C124" s="34" t="s">
        <v>448</v>
      </c>
      <c r="D124" s="34" t="s">
        <v>449</v>
      </c>
      <c r="E124" s="28" t="str">
        <f>VLOOKUP(D124,[1]Sheet1!$E:$F,2,FALSE)</f>
        <v>152****5570</v>
      </c>
      <c r="F124" s="34">
        <v>23</v>
      </c>
      <c r="G124" s="29">
        <v>10350</v>
      </c>
      <c r="H124" s="29">
        <v>450</v>
      </c>
      <c r="I124" s="34">
        <v>10775</v>
      </c>
      <c r="J124" s="38">
        <v>468.478260869565</v>
      </c>
      <c r="K124" s="39">
        <v>0.0410628019323671</v>
      </c>
      <c r="L124" s="40">
        <f t="shared" si="5"/>
        <v>10764</v>
      </c>
      <c r="M124" s="40">
        <f t="shared" si="6"/>
        <v>11</v>
      </c>
      <c r="N124" s="40">
        <f t="shared" si="8"/>
        <v>11</v>
      </c>
      <c r="O124" s="42" t="s">
        <v>450</v>
      </c>
      <c r="Q124" s="1"/>
      <c r="R124" s="1"/>
      <c r="S124" s="4"/>
      <c r="T124" s="4"/>
    </row>
    <row r="125" s="2" customFormat="1" ht="31" customHeight="1" spans="1:20">
      <c r="A125" s="13">
        <v>121</v>
      </c>
      <c r="B125" s="34" t="s">
        <v>394</v>
      </c>
      <c r="C125" s="34" t="s">
        <v>451</v>
      </c>
      <c r="D125" s="34" t="s">
        <v>452</v>
      </c>
      <c r="E125" s="28" t="str">
        <f>VLOOKUP(D125,[1]Sheet1!$E:$F,2,FALSE)</f>
        <v>180****6068</v>
      </c>
      <c r="F125" s="34">
        <v>25</v>
      </c>
      <c r="G125" s="29">
        <v>11250</v>
      </c>
      <c r="H125" s="29">
        <v>450</v>
      </c>
      <c r="I125" s="34">
        <v>11832</v>
      </c>
      <c r="J125" s="38">
        <v>473.28</v>
      </c>
      <c r="K125" s="39">
        <v>0.0517333333333333</v>
      </c>
      <c r="L125" s="40">
        <f t="shared" si="5"/>
        <v>11700</v>
      </c>
      <c r="M125" s="40">
        <f t="shared" si="6"/>
        <v>132</v>
      </c>
      <c r="N125" s="40">
        <f t="shared" si="8"/>
        <v>132</v>
      </c>
      <c r="O125" s="42" t="s">
        <v>453</v>
      </c>
      <c r="Q125" s="1"/>
      <c r="R125" s="1"/>
      <c r="S125" s="4"/>
      <c r="T125" s="4"/>
    </row>
    <row r="126" s="2" customFormat="1" ht="31" customHeight="1" spans="1:20">
      <c r="A126" s="13">
        <v>122</v>
      </c>
      <c r="B126" s="34" t="s">
        <v>454</v>
      </c>
      <c r="C126" s="34" t="s">
        <v>455</v>
      </c>
      <c r="D126" s="34" t="s">
        <v>417</v>
      </c>
      <c r="E126" s="28" t="str">
        <f>VLOOKUP(D126,[1]Sheet1!$E:$F,2,FALSE)</f>
        <v>158****3749</v>
      </c>
      <c r="F126" s="34">
        <v>26</v>
      </c>
      <c r="G126" s="29">
        <v>11700</v>
      </c>
      <c r="H126" s="29">
        <v>450</v>
      </c>
      <c r="I126" s="34">
        <v>12196</v>
      </c>
      <c r="J126" s="38">
        <v>469.076923076923</v>
      </c>
      <c r="K126" s="39">
        <v>0.0423931623931624</v>
      </c>
      <c r="L126" s="40">
        <f t="shared" si="5"/>
        <v>12168</v>
      </c>
      <c r="M126" s="40">
        <f t="shared" si="6"/>
        <v>28</v>
      </c>
      <c r="N126" s="40">
        <f t="shared" si="8"/>
        <v>28</v>
      </c>
      <c r="O126" s="42" t="s">
        <v>456</v>
      </c>
      <c r="Q126" s="1"/>
      <c r="R126" s="1"/>
      <c r="S126" s="4"/>
      <c r="T126" s="4"/>
    </row>
    <row r="127" s="2" customFormat="1" ht="31" customHeight="1" spans="1:20">
      <c r="A127" s="13">
        <v>123</v>
      </c>
      <c r="B127" s="34" t="s">
        <v>454</v>
      </c>
      <c r="C127" s="34" t="s">
        <v>457</v>
      </c>
      <c r="D127" s="34" t="s">
        <v>458</v>
      </c>
      <c r="E127" s="28" t="str">
        <f>VLOOKUP(D127,[1]Sheet1!$E:$F,2,FALSE)</f>
        <v>181****2166</v>
      </c>
      <c r="F127" s="34">
        <v>144</v>
      </c>
      <c r="G127" s="29">
        <v>67680</v>
      </c>
      <c r="H127" s="29">
        <v>470</v>
      </c>
      <c r="I127" s="34">
        <v>72588</v>
      </c>
      <c r="J127" s="38">
        <v>504.083333333333</v>
      </c>
      <c r="K127" s="39">
        <v>0.0725177304964539</v>
      </c>
      <c r="L127" s="40">
        <f t="shared" si="5"/>
        <v>70387.2</v>
      </c>
      <c r="M127" s="40">
        <f t="shared" si="6"/>
        <v>2200.8</v>
      </c>
      <c r="N127" s="40">
        <f t="shared" si="8"/>
        <v>2200.8</v>
      </c>
      <c r="O127" s="42" t="s">
        <v>459</v>
      </c>
      <c r="Q127" s="1"/>
      <c r="R127" s="1"/>
      <c r="S127" s="4"/>
      <c r="T127" s="4"/>
    </row>
    <row r="128" s="2" customFormat="1" ht="31" customHeight="1" spans="1:20">
      <c r="A128" s="13">
        <v>124</v>
      </c>
      <c r="B128" s="34" t="s">
        <v>460</v>
      </c>
      <c r="C128" s="34" t="s">
        <v>461</v>
      </c>
      <c r="D128" s="34" t="s">
        <v>462</v>
      </c>
      <c r="E128" s="28" t="str">
        <f>VLOOKUP(D128,[1]Sheet1!$E:$F,2,FALSE)</f>
        <v>181****6856</v>
      </c>
      <c r="F128" s="34">
        <v>28</v>
      </c>
      <c r="G128" s="29">
        <v>11060</v>
      </c>
      <c r="H128" s="29">
        <v>395</v>
      </c>
      <c r="I128" s="34">
        <v>11878</v>
      </c>
      <c r="J128" s="38">
        <v>424.214285714286</v>
      </c>
      <c r="K128" s="39">
        <v>0.0739</v>
      </c>
      <c r="L128" s="40">
        <f t="shared" si="5"/>
        <v>11502.4</v>
      </c>
      <c r="M128" s="40">
        <f t="shared" si="6"/>
        <v>375.6</v>
      </c>
      <c r="N128" s="40">
        <f t="shared" si="8"/>
        <v>375.6</v>
      </c>
      <c r="O128" s="42" t="s">
        <v>463</v>
      </c>
      <c r="Q128" s="1"/>
      <c r="R128" s="1"/>
      <c r="S128" s="4"/>
      <c r="T128" s="4"/>
    </row>
    <row r="129" s="2" customFormat="1" ht="31" customHeight="1" spans="1:20">
      <c r="A129" s="13">
        <v>125</v>
      </c>
      <c r="B129" s="34" t="s">
        <v>464</v>
      </c>
      <c r="C129" s="34" t="s">
        <v>465</v>
      </c>
      <c r="D129" s="34" t="s">
        <v>466</v>
      </c>
      <c r="E129" s="28" t="str">
        <f>VLOOKUP(D129,[1]Sheet1!$E:$F,2,FALSE)</f>
        <v>138****5715</v>
      </c>
      <c r="F129" s="34">
        <v>150</v>
      </c>
      <c r="G129" s="29">
        <v>75000</v>
      </c>
      <c r="H129" s="29">
        <v>500</v>
      </c>
      <c r="I129" s="34">
        <v>79184</v>
      </c>
      <c r="J129" s="38">
        <v>527.893333333333</v>
      </c>
      <c r="K129" s="39">
        <v>0.0557866666666666</v>
      </c>
      <c r="L129" s="40">
        <f t="shared" si="5"/>
        <v>78000</v>
      </c>
      <c r="M129" s="40">
        <f t="shared" si="6"/>
        <v>1184</v>
      </c>
      <c r="N129" s="40">
        <f t="shared" si="8"/>
        <v>1184</v>
      </c>
      <c r="O129" s="42" t="s">
        <v>467</v>
      </c>
      <c r="Q129" s="1"/>
      <c r="R129" s="1"/>
      <c r="S129" s="4"/>
      <c r="T129" s="4"/>
    </row>
    <row r="130" s="2" customFormat="1" ht="31" customHeight="1" spans="1:20">
      <c r="A130" s="13">
        <v>126</v>
      </c>
      <c r="B130" s="34" t="s">
        <v>464</v>
      </c>
      <c r="C130" s="34" t="s">
        <v>468</v>
      </c>
      <c r="D130" s="34" t="s">
        <v>469</v>
      </c>
      <c r="E130" s="28" t="str">
        <f>VLOOKUP(D130,[1]Sheet1!$E:$F,2,FALSE)</f>
        <v>193****2091</v>
      </c>
      <c r="F130" s="34">
        <v>146</v>
      </c>
      <c r="G130" s="29">
        <v>73000</v>
      </c>
      <c r="H130" s="29">
        <v>500</v>
      </c>
      <c r="I130" s="34">
        <v>78132</v>
      </c>
      <c r="J130" s="38">
        <v>535.150684931507</v>
      </c>
      <c r="K130" s="39">
        <v>0.0703013698630136</v>
      </c>
      <c r="L130" s="40">
        <f t="shared" si="5"/>
        <v>75920</v>
      </c>
      <c r="M130" s="40">
        <f t="shared" si="6"/>
        <v>2212</v>
      </c>
      <c r="N130" s="40">
        <f t="shared" si="8"/>
        <v>2212</v>
      </c>
      <c r="O130" s="42" t="s">
        <v>470</v>
      </c>
      <c r="Q130" s="1"/>
      <c r="R130" s="1"/>
      <c r="S130" s="4"/>
      <c r="T130" s="4"/>
    </row>
    <row r="131" s="2" customFormat="1" ht="31" customHeight="1" spans="1:20">
      <c r="A131" s="13">
        <v>127</v>
      </c>
      <c r="B131" s="34" t="s">
        <v>464</v>
      </c>
      <c r="C131" s="34" t="s">
        <v>471</v>
      </c>
      <c r="D131" s="34" t="s">
        <v>472</v>
      </c>
      <c r="E131" s="28" t="str">
        <f>VLOOKUP(D131,[1]Sheet1!$E:$F,2,FALSE)</f>
        <v>198****3846</v>
      </c>
      <c r="F131" s="34">
        <v>83</v>
      </c>
      <c r="G131" s="29">
        <v>41500</v>
      </c>
      <c r="H131" s="29">
        <v>500</v>
      </c>
      <c r="I131" s="34">
        <v>47108</v>
      </c>
      <c r="J131" s="38">
        <v>567.566265060241</v>
      </c>
      <c r="K131" s="39">
        <v>0.135132530120482</v>
      </c>
      <c r="L131" s="40">
        <f t="shared" si="5"/>
        <v>43160</v>
      </c>
      <c r="M131" s="40">
        <f t="shared" si="6"/>
        <v>3948</v>
      </c>
      <c r="N131" s="40">
        <f t="shared" si="8"/>
        <v>3948</v>
      </c>
      <c r="O131" s="42" t="s">
        <v>473</v>
      </c>
      <c r="Q131" s="1"/>
      <c r="R131" s="1"/>
      <c r="S131" s="4"/>
      <c r="T131" s="4"/>
    </row>
    <row r="132" s="2" customFormat="1" ht="31" customHeight="1" spans="1:20">
      <c r="A132" s="13">
        <v>128</v>
      </c>
      <c r="B132" s="34" t="s">
        <v>464</v>
      </c>
      <c r="C132" s="34" t="s">
        <v>474</v>
      </c>
      <c r="D132" s="34" t="s">
        <v>475</v>
      </c>
      <c r="E132" s="28" t="str">
        <f>VLOOKUP(D132,[1]Sheet1!$E:$F,2,FALSE)</f>
        <v>152****0625</v>
      </c>
      <c r="F132" s="34">
        <v>56</v>
      </c>
      <c r="G132" s="29">
        <v>29120</v>
      </c>
      <c r="H132" s="29">
        <v>520</v>
      </c>
      <c r="I132" s="34">
        <v>31742</v>
      </c>
      <c r="J132" s="38">
        <v>566.821428571429</v>
      </c>
      <c r="K132" s="44">
        <v>0.09</v>
      </c>
      <c r="L132" s="40">
        <f t="shared" si="5"/>
        <v>30284.8</v>
      </c>
      <c r="M132" s="40">
        <f t="shared" si="6"/>
        <v>1457.2</v>
      </c>
      <c r="N132" s="40">
        <f t="shared" si="8"/>
        <v>1457.2</v>
      </c>
      <c r="O132" s="42" t="s">
        <v>476</v>
      </c>
      <c r="Q132" s="1"/>
      <c r="R132" s="1"/>
      <c r="S132" s="4"/>
      <c r="T132" s="4"/>
    </row>
    <row r="133" s="2" customFormat="1" ht="31" customHeight="1" spans="1:20">
      <c r="A133" s="13">
        <v>129</v>
      </c>
      <c r="B133" s="34" t="s">
        <v>464</v>
      </c>
      <c r="C133" s="34" t="s">
        <v>477</v>
      </c>
      <c r="D133" s="34" t="s">
        <v>478</v>
      </c>
      <c r="E133" s="28" t="str">
        <f>VLOOKUP(D133,[1]Sheet1!$E:$F,2,FALSE)</f>
        <v>153****0230</v>
      </c>
      <c r="F133" s="34">
        <v>56</v>
      </c>
      <c r="G133" s="29">
        <v>28000</v>
      </c>
      <c r="H133" s="29">
        <v>500</v>
      </c>
      <c r="I133" s="34">
        <v>29820</v>
      </c>
      <c r="J133" s="38">
        <v>532.5</v>
      </c>
      <c r="K133" s="43">
        <v>0.065</v>
      </c>
      <c r="L133" s="40">
        <f t="shared" ref="L133:L196" si="9">F133*H133*1.04</f>
        <v>29120</v>
      </c>
      <c r="M133" s="40">
        <f t="shared" ref="M133:M196" si="10">I133-L133</f>
        <v>700</v>
      </c>
      <c r="N133" s="40">
        <f t="shared" si="8"/>
        <v>700</v>
      </c>
      <c r="O133" s="42" t="s">
        <v>479</v>
      </c>
      <c r="Q133" s="1"/>
      <c r="R133" s="1"/>
      <c r="S133" s="4"/>
      <c r="T133" s="4"/>
    </row>
    <row r="134" s="2" customFormat="1" ht="31" customHeight="1" spans="1:20">
      <c r="A134" s="13">
        <v>130</v>
      </c>
      <c r="B134" s="34" t="s">
        <v>464</v>
      </c>
      <c r="C134" s="34" t="s">
        <v>480</v>
      </c>
      <c r="D134" s="34" t="s">
        <v>481</v>
      </c>
      <c r="E134" s="28" t="str">
        <f>VLOOKUP(D134,[1]Sheet1!$E:$F,2,FALSE)</f>
        <v>133****1942</v>
      </c>
      <c r="F134" s="34">
        <v>84</v>
      </c>
      <c r="G134" s="29">
        <v>47040</v>
      </c>
      <c r="H134" s="29">
        <v>560</v>
      </c>
      <c r="I134" s="34">
        <v>50570</v>
      </c>
      <c r="J134" s="38">
        <v>602.02380952381</v>
      </c>
      <c r="K134" s="43">
        <v>0.0750425170068027</v>
      </c>
      <c r="L134" s="40">
        <f t="shared" si="9"/>
        <v>48921.6</v>
      </c>
      <c r="M134" s="40">
        <f t="shared" si="10"/>
        <v>1648.4</v>
      </c>
      <c r="N134" s="40">
        <f t="shared" si="8"/>
        <v>1648.4</v>
      </c>
      <c r="O134" s="42" t="s">
        <v>482</v>
      </c>
      <c r="Q134" s="1"/>
      <c r="R134" s="1"/>
      <c r="S134" s="4"/>
      <c r="T134" s="4"/>
    </row>
    <row r="135" s="2" customFormat="1" ht="31" customHeight="1" spans="1:20">
      <c r="A135" s="13">
        <v>131</v>
      </c>
      <c r="B135" s="34" t="s">
        <v>464</v>
      </c>
      <c r="C135" s="34" t="s">
        <v>483</v>
      </c>
      <c r="D135" s="34" t="s">
        <v>484</v>
      </c>
      <c r="E135" s="28" t="str">
        <f>VLOOKUP(D135,[1]Sheet1!$E:$F,2,FALSE)</f>
        <v>158****4047</v>
      </c>
      <c r="F135" s="34">
        <v>56</v>
      </c>
      <c r="G135" s="29">
        <v>29680</v>
      </c>
      <c r="H135" s="29">
        <v>530</v>
      </c>
      <c r="I135" s="34">
        <v>31340</v>
      </c>
      <c r="J135" s="38">
        <v>559.642857142857</v>
      </c>
      <c r="K135" s="39">
        <v>0.0559299191374662</v>
      </c>
      <c r="L135" s="40">
        <f t="shared" si="9"/>
        <v>30867.2</v>
      </c>
      <c r="M135" s="40">
        <f t="shared" si="10"/>
        <v>472.799999999999</v>
      </c>
      <c r="N135" s="40">
        <f t="shared" si="8"/>
        <v>472.799999999999</v>
      </c>
      <c r="O135" s="42" t="s">
        <v>485</v>
      </c>
      <c r="Q135" s="1"/>
      <c r="R135" s="1"/>
      <c r="S135" s="4"/>
      <c r="T135" s="4"/>
    </row>
    <row r="136" s="2" customFormat="1" ht="31" customHeight="1" spans="1:20">
      <c r="A136" s="13">
        <v>132</v>
      </c>
      <c r="B136" s="34" t="s">
        <v>464</v>
      </c>
      <c r="C136" s="34" t="s">
        <v>486</v>
      </c>
      <c r="D136" s="34" t="s">
        <v>487</v>
      </c>
      <c r="E136" s="28" t="str">
        <f>VLOOKUP(D136,[1]Sheet1!$E:$F,2,FALSE)</f>
        <v>180****2092</v>
      </c>
      <c r="F136" s="34">
        <v>95</v>
      </c>
      <c r="G136" s="29">
        <v>47500</v>
      </c>
      <c r="H136" s="29">
        <v>500</v>
      </c>
      <c r="I136" s="34">
        <v>50736</v>
      </c>
      <c r="J136" s="38">
        <v>534.063157894737</v>
      </c>
      <c r="K136" s="39">
        <v>0.0681263157894737</v>
      </c>
      <c r="L136" s="40">
        <f t="shared" si="9"/>
        <v>49400</v>
      </c>
      <c r="M136" s="40">
        <f t="shared" si="10"/>
        <v>1336</v>
      </c>
      <c r="N136" s="40">
        <f t="shared" si="8"/>
        <v>1336</v>
      </c>
      <c r="O136" s="42" t="s">
        <v>488</v>
      </c>
      <c r="Q136" s="1"/>
      <c r="R136" s="1"/>
      <c r="S136" s="4"/>
      <c r="T136" s="4"/>
    </row>
    <row r="137" s="2" customFormat="1" ht="31" customHeight="1" spans="1:20">
      <c r="A137" s="13">
        <v>133</v>
      </c>
      <c r="B137" s="34" t="s">
        <v>464</v>
      </c>
      <c r="C137" s="34" t="s">
        <v>489</v>
      </c>
      <c r="D137" s="34" t="s">
        <v>443</v>
      </c>
      <c r="E137" s="28" t="str">
        <f>VLOOKUP(D137,[1]Sheet1!$E:$F,2,FALSE)</f>
        <v>176****1446</v>
      </c>
      <c r="F137" s="34">
        <v>60</v>
      </c>
      <c r="G137" s="29">
        <v>30000</v>
      </c>
      <c r="H137" s="29">
        <v>500</v>
      </c>
      <c r="I137" s="34">
        <v>33396</v>
      </c>
      <c r="J137" s="38">
        <v>556.6</v>
      </c>
      <c r="K137" s="39">
        <v>0.1132</v>
      </c>
      <c r="L137" s="40">
        <f t="shared" si="9"/>
        <v>31200</v>
      </c>
      <c r="M137" s="40">
        <f t="shared" si="10"/>
        <v>2196</v>
      </c>
      <c r="N137" s="40">
        <f t="shared" si="8"/>
        <v>2196</v>
      </c>
      <c r="O137" s="42" t="s">
        <v>490</v>
      </c>
      <c r="Q137" s="1"/>
      <c r="R137" s="1"/>
      <c r="S137" s="4"/>
      <c r="T137" s="4"/>
    </row>
    <row r="138" s="2" customFormat="1" ht="31" customHeight="1" spans="1:20">
      <c r="A138" s="13">
        <v>134</v>
      </c>
      <c r="B138" s="34" t="s">
        <v>491</v>
      </c>
      <c r="C138" s="34" t="s">
        <v>492</v>
      </c>
      <c r="D138" s="34" t="s">
        <v>493</v>
      </c>
      <c r="E138" s="28" t="str">
        <f>VLOOKUP(D138,[1]Sheet1!$E:$F,2,FALSE)</f>
        <v>137****9165</v>
      </c>
      <c r="F138" s="34">
        <v>26</v>
      </c>
      <c r="G138" s="29">
        <v>13000</v>
      </c>
      <c r="H138" s="29">
        <v>500</v>
      </c>
      <c r="I138" s="34">
        <v>13794</v>
      </c>
      <c r="J138" s="38">
        <v>530.538461538462</v>
      </c>
      <c r="K138" s="39">
        <v>0.0610769230769231</v>
      </c>
      <c r="L138" s="40">
        <f t="shared" si="9"/>
        <v>13520</v>
      </c>
      <c r="M138" s="40">
        <f t="shared" si="10"/>
        <v>274</v>
      </c>
      <c r="N138" s="40">
        <f t="shared" si="8"/>
        <v>274</v>
      </c>
      <c r="O138" s="42" t="s">
        <v>494</v>
      </c>
      <c r="Q138" s="1"/>
      <c r="R138" s="1"/>
      <c r="S138" s="4"/>
      <c r="T138" s="4"/>
    </row>
    <row r="139" s="2" customFormat="1" ht="31" customHeight="1" spans="1:20">
      <c r="A139" s="13">
        <v>135</v>
      </c>
      <c r="B139" s="34" t="s">
        <v>491</v>
      </c>
      <c r="C139" s="34" t="s">
        <v>495</v>
      </c>
      <c r="D139" s="34" t="s">
        <v>496</v>
      </c>
      <c r="E139" s="28" t="str">
        <f>VLOOKUP(D139,[1]Sheet1!$E:$F,2,FALSE)</f>
        <v>131****7169</v>
      </c>
      <c r="F139" s="34">
        <v>26</v>
      </c>
      <c r="G139" s="29">
        <v>12480</v>
      </c>
      <c r="H139" s="29">
        <v>480</v>
      </c>
      <c r="I139" s="34">
        <v>13204</v>
      </c>
      <c r="J139" s="38">
        <v>507.846153846154</v>
      </c>
      <c r="K139" s="43">
        <v>0.0580128205128206</v>
      </c>
      <c r="L139" s="40">
        <f t="shared" si="9"/>
        <v>12979.2</v>
      </c>
      <c r="M139" s="40">
        <f t="shared" si="10"/>
        <v>224.799999999999</v>
      </c>
      <c r="N139" s="40">
        <f t="shared" si="8"/>
        <v>224.799999999999</v>
      </c>
      <c r="O139" s="42" t="s">
        <v>497</v>
      </c>
      <c r="Q139" s="1"/>
      <c r="R139" s="1"/>
      <c r="S139" s="4"/>
      <c r="T139" s="4"/>
    </row>
    <row r="140" s="2" customFormat="1" ht="31" customHeight="1" spans="1:20">
      <c r="A140" s="13">
        <v>136</v>
      </c>
      <c r="B140" s="34" t="s">
        <v>491</v>
      </c>
      <c r="C140" s="34" t="s">
        <v>498</v>
      </c>
      <c r="D140" s="34" t="s">
        <v>499</v>
      </c>
      <c r="E140" s="28" t="str">
        <f>VLOOKUP(D140,[1]Sheet1!$E:$F,2,FALSE)</f>
        <v>177****5051</v>
      </c>
      <c r="F140" s="34">
        <v>26</v>
      </c>
      <c r="G140" s="29">
        <v>12740</v>
      </c>
      <c r="H140" s="29">
        <v>490</v>
      </c>
      <c r="I140" s="34">
        <v>13952</v>
      </c>
      <c r="J140" s="38">
        <v>536.615384615385</v>
      </c>
      <c r="K140" s="39">
        <v>0.0951334379905809</v>
      </c>
      <c r="L140" s="40">
        <f t="shared" si="9"/>
        <v>13249.6</v>
      </c>
      <c r="M140" s="40">
        <f t="shared" si="10"/>
        <v>702.4</v>
      </c>
      <c r="N140" s="40">
        <f t="shared" si="8"/>
        <v>702.4</v>
      </c>
      <c r="O140" s="42" t="s">
        <v>500</v>
      </c>
      <c r="Q140" s="1"/>
      <c r="R140" s="1"/>
      <c r="S140" s="4"/>
      <c r="T140" s="4"/>
    </row>
    <row r="141" s="2" customFormat="1" ht="31" customHeight="1" spans="1:20">
      <c r="A141" s="13">
        <v>137</v>
      </c>
      <c r="B141" s="34" t="s">
        <v>491</v>
      </c>
      <c r="C141" s="34" t="s">
        <v>501</v>
      </c>
      <c r="D141" s="34" t="s">
        <v>502</v>
      </c>
      <c r="E141" s="28" t="str">
        <f>VLOOKUP(D141,[1]Sheet1!$E:$F,2,FALSE)</f>
        <v>131****0822</v>
      </c>
      <c r="F141" s="34">
        <v>52</v>
      </c>
      <c r="G141" s="29">
        <v>26000</v>
      </c>
      <c r="H141" s="29">
        <v>500</v>
      </c>
      <c r="I141" s="34">
        <v>27204</v>
      </c>
      <c r="J141" s="38">
        <v>523.153846153846</v>
      </c>
      <c r="K141" s="39">
        <v>0.0463076923076924</v>
      </c>
      <c r="L141" s="40">
        <f t="shared" si="9"/>
        <v>27040</v>
      </c>
      <c r="M141" s="40">
        <f t="shared" si="10"/>
        <v>164</v>
      </c>
      <c r="N141" s="40">
        <f t="shared" si="8"/>
        <v>164</v>
      </c>
      <c r="O141" s="42" t="s">
        <v>503</v>
      </c>
      <c r="Q141" s="1"/>
      <c r="R141" s="1"/>
      <c r="S141" s="4"/>
      <c r="T141" s="4"/>
    </row>
    <row r="142" s="2" customFormat="1" ht="31" customHeight="1" spans="1:20">
      <c r="A142" s="13">
        <v>138</v>
      </c>
      <c r="B142" s="34" t="s">
        <v>491</v>
      </c>
      <c r="C142" s="34" t="s">
        <v>504</v>
      </c>
      <c r="D142" s="34" t="s">
        <v>505</v>
      </c>
      <c r="E142" s="28" t="str">
        <f>VLOOKUP(D142,[1]Sheet1!$E:$F,2,FALSE)</f>
        <v>180****4462</v>
      </c>
      <c r="F142" s="34">
        <v>26</v>
      </c>
      <c r="G142" s="29">
        <v>12480</v>
      </c>
      <c r="H142" s="29">
        <v>480</v>
      </c>
      <c r="I142" s="34">
        <v>13732</v>
      </c>
      <c r="J142" s="38">
        <v>528.153846153846</v>
      </c>
      <c r="K142" s="39">
        <v>0.100320512820513</v>
      </c>
      <c r="L142" s="40">
        <f t="shared" si="9"/>
        <v>12979.2</v>
      </c>
      <c r="M142" s="40">
        <f t="shared" si="10"/>
        <v>752.799999999999</v>
      </c>
      <c r="N142" s="40">
        <f t="shared" si="8"/>
        <v>752.799999999999</v>
      </c>
      <c r="O142" s="42" t="s">
        <v>506</v>
      </c>
      <c r="Q142" s="1"/>
      <c r="R142" s="1"/>
      <c r="S142" s="4"/>
      <c r="T142" s="4"/>
    </row>
    <row r="143" s="2" customFormat="1" ht="31" customHeight="1" spans="1:20">
      <c r="A143" s="13">
        <v>139</v>
      </c>
      <c r="B143" s="34" t="s">
        <v>491</v>
      </c>
      <c r="C143" s="34" t="s">
        <v>507</v>
      </c>
      <c r="D143" s="34" t="s">
        <v>426</v>
      </c>
      <c r="E143" s="28" t="str">
        <f>VLOOKUP(D143,[1]Sheet1!$E:$F,2,FALSE)</f>
        <v>130****9913</v>
      </c>
      <c r="F143" s="34">
        <v>26</v>
      </c>
      <c r="G143" s="29">
        <v>13780</v>
      </c>
      <c r="H143" s="29">
        <v>530</v>
      </c>
      <c r="I143" s="34">
        <v>16170</v>
      </c>
      <c r="J143" s="38">
        <v>621.923076923077</v>
      </c>
      <c r="K143" s="39">
        <v>0.17343976777939</v>
      </c>
      <c r="L143" s="40">
        <f t="shared" si="9"/>
        <v>14331.2</v>
      </c>
      <c r="M143" s="40">
        <f t="shared" si="10"/>
        <v>1838.8</v>
      </c>
      <c r="N143" s="40">
        <f t="shared" si="8"/>
        <v>1838.8</v>
      </c>
      <c r="O143" s="42" t="s">
        <v>508</v>
      </c>
      <c r="Q143" s="1"/>
      <c r="R143" s="1"/>
      <c r="S143" s="4"/>
      <c r="T143" s="4"/>
    </row>
    <row r="144" s="2" customFormat="1" ht="31" customHeight="1" spans="1:20">
      <c r="A144" s="13">
        <v>140</v>
      </c>
      <c r="B144" s="34" t="s">
        <v>491</v>
      </c>
      <c r="C144" s="34" t="s">
        <v>509</v>
      </c>
      <c r="D144" s="34" t="s">
        <v>510</v>
      </c>
      <c r="E144" s="28" t="str">
        <f>VLOOKUP(D144,[1]Sheet1!$E:$F,2,FALSE)</f>
        <v>186****2076</v>
      </c>
      <c r="F144" s="34">
        <v>28</v>
      </c>
      <c r="G144" s="29">
        <v>13720</v>
      </c>
      <c r="H144" s="29">
        <v>490</v>
      </c>
      <c r="I144" s="34">
        <v>15164</v>
      </c>
      <c r="J144" s="38">
        <v>541.571428571429</v>
      </c>
      <c r="K144" s="39">
        <v>0.105247813411079</v>
      </c>
      <c r="L144" s="40">
        <f t="shared" si="9"/>
        <v>14268.8</v>
      </c>
      <c r="M144" s="40">
        <f t="shared" si="10"/>
        <v>895.199999999999</v>
      </c>
      <c r="N144" s="40">
        <f t="shared" si="8"/>
        <v>895.199999999999</v>
      </c>
      <c r="O144" s="42" t="s">
        <v>511</v>
      </c>
      <c r="Q144" s="1"/>
      <c r="R144" s="1"/>
      <c r="S144" s="4"/>
      <c r="T144" s="4"/>
    </row>
    <row r="145" s="2" customFormat="1" ht="31" customHeight="1" spans="1:20">
      <c r="A145" s="13">
        <v>141</v>
      </c>
      <c r="B145" s="34" t="s">
        <v>491</v>
      </c>
      <c r="C145" s="34" t="s">
        <v>512</v>
      </c>
      <c r="D145" s="34" t="s">
        <v>513</v>
      </c>
      <c r="E145" s="28" t="str">
        <f>VLOOKUP(D145,[1]Sheet1!$E:$F,2,FALSE)</f>
        <v>180****0375</v>
      </c>
      <c r="F145" s="34">
        <v>56</v>
      </c>
      <c r="G145" s="29">
        <v>26320</v>
      </c>
      <c r="H145" s="29">
        <v>470</v>
      </c>
      <c r="I145" s="34">
        <v>31448</v>
      </c>
      <c r="J145" s="38">
        <v>561.571428571429</v>
      </c>
      <c r="K145" s="39">
        <v>0.19483282674772</v>
      </c>
      <c r="L145" s="40">
        <f t="shared" si="9"/>
        <v>27372.8</v>
      </c>
      <c r="M145" s="40">
        <f t="shared" si="10"/>
        <v>4075.2</v>
      </c>
      <c r="N145" s="40">
        <f t="shared" si="8"/>
        <v>4075.2</v>
      </c>
      <c r="O145" s="42" t="s">
        <v>514</v>
      </c>
      <c r="Q145" s="1"/>
      <c r="R145" s="1"/>
      <c r="S145" s="4"/>
      <c r="T145" s="4"/>
    </row>
    <row r="146" s="2" customFormat="1" ht="31" customHeight="1" spans="1:20">
      <c r="A146" s="13">
        <v>142</v>
      </c>
      <c r="B146" s="34" t="s">
        <v>491</v>
      </c>
      <c r="C146" s="34" t="s">
        <v>515</v>
      </c>
      <c r="D146" s="34" t="s">
        <v>516</v>
      </c>
      <c r="E146" s="28" t="str">
        <f>VLOOKUP(D146,[1]Sheet1!$E:$F,2,FALSE)</f>
        <v>130****0801</v>
      </c>
      <c r="F146" s="34">
        <v>84</v>
      </c>
      <c r="G146" s="29">
        <v>41832</v>
      </c>
      <c r="H146" s="29">
        <v>498</v>
      </c>
      <c r="I146" s="34">
        <v>45706</v>
      </c>
      <c r="J146" s="38">
        <v>544.119047619048</v>
      </c>
      <c r="K146" s="39">
        <v>0.0926085293555172</v>
      </c>
      <c r="L146" s="40">
        <f t="shared" si="9"/>
        <v>43505.28</v>
      </c>
      <c r="M146" s="40">
        <f t="shared" si="10"/>
        <v>2200.72</v>
      </c>
      <c r="N146" s="40">
        <f t="shared" si="8"/>
        <v>2200.72</v>
      </c>
      <c r="O146" s="42" t="s">
        <v>517</v>
      </c>
      <c r="Q146" s="1"/>
      <c r="R146" s="1"/>
      <c r="S146" s="4"/>
      <c r="T146" s="4"/>
    </row>
    <row r="147" s="2" customFormat="1" ht="31" customHeight="1" spans="1:20">
      <c r="A147" s="13">
        <v>143</v>
      </c>
      <c r="B147" s="34" t="s">
        <v>491</v>
      </c>
      <c r="C147" s="34" t="s">
        <v>518</v>
      </c>
      <c r="D147" s="34" t="s">
        <v>519</v>
      </c>
      <c r="E147" s="28" t="str">
        <f>VLOOKUP(D147,[1]Sheet1!$E:$F,2,FALSE)</f>
        <v>189****6218</v>
      </c>
      <c r="F147" s="34">
        <v>40.4</v>
      </c>
      <c r="G147" s="29">
        <v>21412</v>
      </c>
      <c r="H147" s="29">
        <v>530</v>
      </c>
      <c r="I147" s="34">
        <v>22812</v>
      </c>
      <c r="J147" s="38">
        <v>564.653465346535</v>
      </c>
      <c r="K147" s="39">
        <v>0.065383896880254</v>
      </c>
      <c r="L147" s="40">
        <f t="shared" si="9"/>
        <v>22268.48</v>
      </c>
      <c r="M147" s="40">
        <f t="shared" si="10"/>
        <v>543.52</v>
      </c>
      <c r="N147" s="40">
        <f t="shared" si="8"/>
        <v>543.52</v>
      </c>
      <c r="O147" s="42" t="s">
        <v>520</v>
      </c>
      <c r="Q147" s="1"/>
      <c r="R147" s="1"/>
      <c r="S147" s="4"/>
      <c r="T147" s="4"/>
    </row>
    <row r="148" s="2" customFormat="1" ht="31" customHeight="1" spans="1:20">
      <c r="A148" s="13">
        <v>144</v>
      </c>
      <c r="B148" s="34" t="s">
        <v>491</v>
      </c>
      <c r="C148" s="34" t="s">
        <v>521</v>
      </c>
      <c r="D148" s="34" t="s">
        <v>522</v>
      </c>
      <c r="E148" s="28" t="str">
        <f>VLOOKUP(D148,[1]Sheet1!$E:$F,2,FALSE)</f>
        <v>185****6017</v>
      </c>
      <c r="F148" s="34">
        <v>35</v>
      </c>
      <c r="G148" s="29">
        <v>15750</v>
      </c>
      <c r="H148" s="29">
        <v>450</v>
      </c>
      <c r="I148" s="34">
        <v>19440</v>
      </c>
      <c r="J148" s="38">
        <v>555.428571428571</v>
      </c>
      <c r="K148" s="39">
        <v>0.234285714285714</v>
      </c>
      <c r="L148" s="40">
        <f t="shared" si="9"/>
        <v>16380</v>
      </c>
      <c r="M148" s="40">
        <f t="shared" si="10"/>
        <v>3060</v>
      </c>
      <c r="N148" s="40">
        <f t="shared" si="8"/>
        <v>3060</v>
      </c>
      <c r="O148" s="42" t="s">
        <v>523</v>
      </c>
      <c r="Q148" s="1"/>
      <c r="R148" s="1"/>
      <c r="S148" s="4"/>
      <c r="T148" s="4"/>
    </row>
    <row r="149" s="2" customFormat="1" ht="31" customHeight="1" spans="1:20">
      <c r="A149" s="13">
        <v>145</v>
      </c>
      <c r="B149" s="34" t="s">
        <v>491</v>
      </c>
      <c r="C149" s="34" t="s">
        <v>524</v>
      </c>
      <c r="D149" s="34" t="s">
        <v>525</v>
      </c>
      <c r="E149" s="28" t="str">
        <f>VLOOKUP(D149,[1]Sheet1!$E:$F,2,FALSE)</f>
        <v>131****9518</v>
      </c>
      <c r="F149" s="34">
        <v>52</v>
      </c>
      <c r="G149" s="29">
        <v>28912</v>
      </c>
      <c r="H149" s="29">
        <v>556</v>
      </c>
      <c r="I149" s="34">
        <v>30804</v>
      </c>
      <c r="J149" s="38">
        <v>592.384615384615</v>
      </c>
      <c r="K149" s="39">
        <v>0.0654399557277255</v>
      </c>
      <c r="L149" s="40">
        <f t="shared" si="9"/>
        <v>30068.48</v>
      </c>
      <c r="M149" s="40">
        <f t="shared" si="10"/>
        <v>735.52</v>
      </c>
      <c r="N149" s="40">
        <f t="shared" si="8"/>
        <v>735.52</v>
      </c>
      <c r="O149" s="42" t="s">
        <v>526</v>
      </c>
      <c r="Q149" s="1"/>
      <c r="R149" s="1"/>
      <c r="S149" s="4"/>
      <c r="T149" s="4"/>
    </row>
    <row r="150" s="2" customFormat="1" ht="31" customHeight="1" spans="1:20">
      <c r="A150" s="13">
        <v>146</v>
      </c>
      <c r="B150" s="34" t="s">
        <v>491</v>
      </c>
      <c r="C150" s="34" t="s">
        <v>527</v>
      </c>
      <c r="D150" s="34" t="s">
        <v>516</v>
      </c>
      <c r="E150" s="28" t="str">
        <f>VLOOKUP(D150,[1]Sheet1!$E:$F,2,FALSE)</f>
        <v>130****0801</v>
      </c>
      <c r="F150" s="34">
        <v>23.8</v>
      </c>
      <c r="G150" s="29">
        <v>11900</v>
      </c>
      <c r="H150" s="29">
        <v>500</v>
      </c>
      <c r="I150" s="34">
        <v>12576</v>
      </c>
      <c r="J150" s="38">
        <v>528.403361344538</v>
      </c>
      <c r="K150" s="39">
        <v>0.0568067226890755</v>
      </c>
      <c r="L150" s="40">
        <f t="shared" si="9"/>
        <v>12376</v>
      </c>
      <c r="M150" s="40">
        <f t="shared" si="10"/>
        <v>200</v>
      </c>
      <c r="N150" s="40">
        <f t="shared" si="8"/>
        <v>200</v>
      </c>
      <c r="O150" s="42" t="s">
        <v>528</v>
      </c>
      <c r="Q150" s="1"/>
      <c r="R150" s="1"/>
      <c r="S150" s="4"/>
      <c r="T150" s="4"/>
    </row>
    <row r="151" s="2" customFormat="1" ht="31" customHeight="1" spans="1:20">
      <c r="A151" s="13">
        <v>147</v>
      </c>
      <c r="B151" s="34" t="s">
        <v>491</v>
      </c>
      <c r="C151" s="34" t="s">
        <v>529</v>
      </c>
      <c r="D151" s="34" t="s">
        <v>452</v>
      </c>
      <c r="E151" s="28" t="str">
        <f>VLOOKUP(D151,[1]Sheet1!$E:$F,2,FALSE)</f>
        <v>180****6068</v>
      </c>
      <c r="F151" s="34">
        <v>62</v>
      </c>
      <c r="G151" s="29">
        <v>31000</v>
      </c>
      <c r="H151" s="29">
        <v>500</v>
      </c>
      <c r="I151" s="34">
        <v>32975</v>
      </c>
      <c r="J151" s="38">
        <v>531.854838709677</v>
      </c>
      <c r="K151" s="39">
        <v>0.0637096774193549</v>
      </c>
      <c r="L151" s="40">
        <f t="shared" si="9"/>
        <v>32240</v>
      </c>
      <c r="M151" s="40">
        <f t="shared" si="10"/>
        <v>735</v>
      </c>
      <c r="N151" s="40">
        <f t="shared" si="8"/>
        <v>735</v>
      </c>
      <c r="O151" s="42" t="s">
        <v>530</v>
      </c>
      <c r="Q151" s="1"/>
      <c r="R151" s="1"/>
      <c r="S151" s="4"/>
      <c r="T151" s="4"/>
    </row>
    <row r="152" s="2" customFormat="1" ht="31" customHeight="1" spans="1:20">
      <c r="A152" s="13">
        <v>148</v>
      </c>
      <c r="B152" s="34" t="s">
        <v>491</v>
      </c>
      <c r="C152" s="34" t="s">
        <v>531</v>
      </c>
      <c r="D152" s="34" t="s">
        <v>532</v>
      </c>
      <c r="E152" s="28" t="str">
        <f>VLOOKUP(D152,[1]Sheet1!$E:$F,2,FALSE)</f>
        <v>152****3318</v>
      </c>
      <c r="F152" s="34">
        <v>26</v>
      </c>
      <c r="G152" s="29">
        <v>14300</v>
      </c>
      <c r="H152" s="29">
        <v>550</v>
      </c>
      <c r="I152" s="34">
        <v>15244</v>
      </c>
      <c r="J152" s="38">
        <v>586.307692307692</v>
      </c>
      <c r="K152" s="43">
        <v>0.0660139860139859</v>
      </c>
      <c r="L152" s="40">
        <f t="shared" si="9"/>
        <v>14872</v>
      </c>
      <c r="M152" s="40">
        <f t="shared" si="10"/>
        <v>372</v>
      </c>
      <c r="N152" s="40">
        <f t="shared" si="8"/>
        <v>372</v>
      </c>
      <c r="O152" s="42" t="s">
        <v>424</v>
      </c>
      <c r="Q152" s="1"/>
      <c r="R152" s="1"/>
      <c r="S152" s="4"/>
      <c r="T152" s="4"/>
    </row>
    <row r="153" s="2" customFormat="1" ht="31" customHeight="1" spans="1:20">
      <c r="A153" s="13">
        <v>149</v>
      </c>
      <c r="B153" s="34" t="s">
        <v>491</v>
      </c>
      <c r="C153" s="34" t="s">
        <v>533</v>
      </c>
      <c r="D153" s="34" t="s">
        <v>426</v>
      </c>
      <c r="E153" s="28" t="str">
        <f>VLOOKUP(D153,[1]Sheet1!$E:$F,2,FALSE)</f>
        <v>130****9913</v>
      </c>
      <c r="F153" s="34">
        <v>26</v>
      </c>
      <c r="G153" s="29">
        <v>13000</v>
      </c>
      <c r="H153" s="29">
        <v>500</v>
      </c>
      <c r="I153" s="34">
        <v>14168</v>
      </c>
      <c r="J153" s="38">
        <v>544.923076923077</v>
      </c>
      <c r="K153" s="39">
        <v>0.0898461538461538</v>
      </c>
      <c r="L153" s="40">
        <f t="shared" si="9"/>
        <v>13520</v>
      </c>
      <c r="M153" s="40">
        <f t="shared" si="10"/>
        <v>648</v>
      </c>
      <c r="N153" s="40">
        <f t="shared" si="8"/>
        <v>648</v>
      </c>
      <c r="O153" s="42" t="s">
        <v>534</v>
      </c>
      <c r="Q153" s="1"/>
      <c r="R153" s="1"/>
      <c r="S153" s="4"/>
      <c r="T153" s="4"/>
    </row>
    <row r="154" s="2" customFormat="1" ht="31" customHeight="1" spans="1:20">
      <c r="A154" s="13">
        <v>150</v>
      </c>
      <c r="B154" s="34" t="s">
        <v>535</v>
      </c>
      <c r="C154" s="34" t="s">
        <v>536</v>
      </c>
      <c r="D154" s="34" t="s">
        <v>537</v>
      </c>
      <c r="E154" s="28" t="str">
        <f>VLOOKUP(D154,[1]Sheet1!$E:$F,2,FALSE)</f>
        <v>137****9907</v>
      </c>
      <c r="F154" s="34">
        <v>30</v>
      </c>
      <c r="G154" s="29">
        <v>15600</v>
      </c>
      <c r="H154" s="29">
        <v>520</v>
      </c>
      <c r="I154" s="34">
        <v>17204</v>
      </c>
      <c r="J154" s="38">
        <v>573.466666666667</v>
      </c>
      <c r="K154" s="39">
        <v>0.102820512820513</v>
      </c>
      <c r="L154" s="40">
        <f t="shared" si="9"/>
        <v>16224</v>
      </c>
      <c r="M154" s="40">
        <f t="shared" si="10"/>
        <v>980</v>
      </c>
      <c r="N154" s="40">
        <f t="shared" si="8"/>
        <v>980</v>
      </c>
      <c r="O154" s="42" t="s">
        <v>538</v>
      </c>
      <c r="Q154" s="1"/>
      <c r="R154" s="1"/>
      <c r="S154" s="4"/>
      <c r="T154" s="4"/>
    </row>
    <row r="155" s="2" customFormat="1" ht="31" customHeight="1" spans="1:20">
      <c r="A155" s="13">
        <v>151</v>
      </c>
      <c r="B155" s="34" t="s">
        <v>535</v>
      </c>
      <c r="C155" s="34" t="s">
        <v>539</v>
      </c>
      <c r="D155" s="34" t="s">
        <v>540</v>
      </c>
      <c r="E155" s="28" t="str">
        <f>VLOOKUP(D155,[1]Sheet1!$E:$F,2,FALSE)</f>
        <v>152****8370</v>
      </c>
      <c r="F155" s="34">
        <v>29</v>
      </c>
      <c r="G155" s="29">
        <v>14500</v>
      </c>
      <c r="H155" s="29">
        <v>500</v>
      </c>
      <c r="I155" s="34">
        <v>15804</v>
      </c>
      <c r="J155" s="38">
        <v>544.965517241379</v>
      </c>
      <c r="K155" s="39">
        <v>0.0899310344827586</v>
      </c>
      <c r="L155" s="40">
        <f t="shared" si="9"/>
        <v>15080</v>
      </c>
      <c r="M155" s="40">
        <f t="shared" si="10"/>
        <v>724</v>
      </c>
      <c r="N155" s="40">
        <f t="shared" si="8"/>
        <v>724</v>
      </c>
      <c r="O155" s="42" t="s">
        <v>541</v>
      </c>
      <c r="Q155" s="1"/>
      <c r="R155" s="1"/>
      <c r="S155" s="4"/>
      <c r="T155" s="4"/>
    </row>
    <row r="156" s="2" customFormat="1" ht="31" customHeight="1" spans="1:20">
      <c r="A156" s="13">
        <v>152</v>
      </c>
      <c r="B156" s="34" t="s">
        <v>535</v>
      </c>
      <c r="C156" s="34" t="s">
        <v>542</v>
      </c>
      <c r="D156" s="34" t="s">
        <v>510</v>
      </c>
      <c r="E156" s="28" t="str">
        <f>VLOOKUP(D156,[1]Sheet1!$E:$F,2,FALSE)</f>
        <v>186****2076</v>
      </c>
      <c r="F156" s="34">
        <v>27</v>
      </c>
      <c r="G156" s="29">
        <v>13500</v>
      </c>
      <c r="H156" s="29">
        <v>500</v>
      </c>
      <c r="I156" s="34">
        <v>14444</v>
      </c>
      <c r="J156" s="38">
        <v>534.962962962963</v>
      </c>
      <c r="K156" s="39">
        <v>0.0699259259259259</v>
      </c>
      <c r="L156" s="40">
        <f t="shared" si="9"/>
        <v>14040</v>
      </c>
      <c r="M156" s="40">
        <f t="shared" si="10"/>
        <v>404</v>
      </c>
      <c r="N156" s="40">
        <f t="shared" si="8"/>
        <v>404</v>
      </c>
      <c r="O156" s="42" t="s">
        <v>543</v>
      </c>
      <c r="Q156" s="1"/>
      <c r="R156" s="1"/>
      <c r="S156" s="4"/>
      <c r="T156" s="4"/>
    </row>
    <row r="157" s="2" customFormat="1" ht="31" customHeight="1" spans="1:20">
      <c r="A157" s="13">
        <v>153</v>
      </c>
      <c r="B157" s="34" t="s">
        <v>535</v>
      </c>
      <c r="C157" s="34" t="s">
        <v>544</v>
      </c>
      <c r="D157" s="34" t="s">
        <v>452</v>
      </c>
      <c r="E157" s="28" t="str">
        <f>VLOOKUP(D157,[1]Sheet1!$E:$F,2,FALSE)</f>
        <v>180****6068</v>
      </c>
      <c r="F157" s="34">
        <v>26</v>
      </c>
      <c r="G157" s="29">
        <v>11700</v>
      </c>
      <c r="H157" s="29">
        <v>450</v>
      </c>
      <c r="I157" s="34">
        <v>12772</v>
      </c>
      <c r="J157" s="38">
        <v>491.230769230769</v>
      </c>
      <c r="K157" s="39">
        <v>0.0916239316239316</v>
      </c>
      <c r="L157" s="40">
        <f t="shared" si="9"/>
        <v>12168</v>
      </c>
      <c r="M157" s="40">
        <f t="shared" si="10"/>
        <v>604</v>
      </c>
      <c r="N157" s="40">
        <f t="shared" si="8"/>
        <v>604</v>
      </c>
      <c r="O157" s="42" t="s">
        <v>545</v>
      </c>
      <c r="Q157" s="1"/>
      <c r="R157" s="1"/>
      <c r="S157" s="4"/>
      <c r="T157" s="4"/>
    </row>
    <row r="158" s="2" customFormat="1" ht="31" customHeight="1" spans="1:20">
      <c r="A158" s="13">
        <v>154</v>
      </c>
      <c r="B158" s="34" t="s">
        <v>535</v>
      </c>
      <c r="C158" s="34" t="s">
        <v>546</v>
      </c>
      <c r="D158" s="34" t="s">
        <v>547</v>
      </c>
      <c r="E158" s="28" t="str">
        <f>VLOOKUP(D158,[1]Sheet1!$E:$F,2,FALSE)</f>
        <v>137****8386</v>
      </c>
      <c r="F158" s="34">
        <v>130</v>
      </c>
      <c r="G158" s="29">
        <v>62400</v>
      </c>
      <c r="H158" s="29">
        <v>480</v>
      </c>
      <c r="I158" s="34">
        <v>66544</v>
      </c>
      <c r="J158" s="38">
        <v>511.876923076923</v>
      </c>
      <c r="K158" s="39">
        <v>0.0664102564102564</v>
      </c>
      <c r="L158" s="40">
        <f t="shared" si="9"/>
        <v>64896</v>
      </c>
      <c r="M158" s="40">
        <f t="shared" si="10"/>
        <v>1648</v>
      </c>
      <c r="N158" s="40">
        <f t="shared" si="8"/>
        <v>1648</v>
      </c>
      <c r="O158" s="42" t="s">
        <v>548</v>
      </c>
      <c r="Q158" s="1"/>
      <c r="R158" s="1"/>
      <c r="S158" s="4"/>
      <c r="T158" s="4"/>
    </row>
    <row r="159" s="2" customFormat="1" ht="31" customHeight="1" spans="1:20">
      <c r="A159" s="13">
        <v>155</v>
      </c>
      <c r="B159" s="34" t="s">
        <v>535</v>
      </c>
      <c r="C159" s="34" t="s">
        <v>546</v>
      </c>
      <c r="D159" s="34" t="s">
        <v>549</v>
      </c>
      <c r="E159" s="28" t="str">
        <f>VLOOKUP(D159,[1]Sheet1!$E:$F,2,FALSE)</f>
        <v>152****1481</v>
      </c>
      <c r="F159" s="34">
        <v>112</v>
      </c>
      <c r="G159" s="29">
        <v>56000</v>
      </c>
      <c r="H159" s="29">
        <v>500</v>
      </c>
      <c r="I159" s="34">
        <v>58686</v>
      </c>
      <c r="J159" s="38">
        <v>523.982142857143</v>
      </c>
      <c r="K159" s="43">
        <v>0.0479642857142858</v>
      </c>
      <c r="L159" s="40">
        <f t="shared" si="9"/>
        <v>58240</v>
      </c>
      <c r="M159" s="40">
        <f t="shared" si="10"/>
        <v>446</v>
      </c>
      <c r="N159" s="40">
        <f t="shared" si="8"/>
        <v>446</v>
      </c>
      <c r="O159" s="42" t="s">
        <v>550</v>
      </c>
      <c r="Q159" s="1"/>
      <c r="R159" s="1"/>
      <c r="S159" s="4"/>
      <c r="T159" s="4"/>
    </row>
    <row r="160" s="2" customFormat="1" ht="31" customHeight="1" spans="1:20">
      <c r="A160" s="13">
        <v>156</v>
      </c>
      <c r="B160" s="34" t="s">
        <v>535</v>
      </c>
      <c r="C160" s="34" t="s">
        <v>551</v>
      </c>
      <c r="D160" s="34" t="s">
        <v>552</v>
      </c>
      <c r="E160" s="28" t="str">
        <f>VLOOKUP(D160,[1]Sheet1!$E:$F,2,FALSE)</f>
        <v>152****3539</v>
      </c>
      <c r="F160" s="34">
        <v>120</v>
      </c>
      <c r="G160" s="29">
        <v>60000</v>
      </c>
      <c r="H160" s="29">
        <v>500</v>
      </c>
      <c r="I160" s="34">
        <v>62918</v>
      </c>
      <c r="J160" s="38">
        <v>524.316666666667</v>
      </c>
      <c r="K160" s="39">
        <v>0.0486333333333334</v>
      </c>
      <c r="L160" s="40">
        <f t="shared" si="9"/>
        <v>62400</v>
      </c>
      <c r="M160" s="40">
        <f t="shared" si="10"/>
        <v>518</v>
      </c>
      <c r="N160" s="40">
        <f t="shared" si="8"/>
        <v>518</v>
      </c>
      <c r="O160" s="42" t="s">
        <v>553</v>
      </c>
      <c r="Q160" s="1"/>
      <c r="R160" s="1"/>
      <c r="S160" s="4"/>
      <c r="T160" s="4"/>
    </row>
    <row r="161" s="2" customFormat="1" ht="31" customHeight="1" spans="1:20">
      <c r="A161" s="13">
        <v>157</v>
      </c>
      <c r="B161" s="34" t="s">
        <v>535</v>
      </c>
      <c r="C161" s="34" t="s">
        <v>554</v>
      </c>
      <c r="D161" s="34" t="s">
        <v>555</v>
      </c>
      <c r="E161" s="28" t="str">
        <f>VLOOKUP(D161,[1]Sheet1!$E:$F,2,FALSE)</f>
        <v>182****5634</v>
      </c>
      <c r="F161" s="34">
        <v>100</v>
      </c>
      <c r="G161" s="29">
        <v>48000</v>
      </c>
      <c r="H161" s="29">
        <v>480</v>
      </c>
      <c r="I161" s="34">
        <v>51776</v>
      </c>
      <c r="J161" s="38">
        <v>517.76</v>
      </c>
      <c r="K161" s="39">
        <v>0.0786666666666666</v>
      </c>
      <c r="L161" s="40">
        <f t="shared" si="9"/>
        <v>49920</v>
      </c>
      <c r="M161" s="40">
        <f t="shared" si="10"/>
        <v>1856</v>
      </c>
      <c r="N161" s="40">
        <f t="shared" si="8"/>
        <v>1856</v>
      </c>
      <c r="O161" s="42" t="s">
        <v>556</v>
      </c>
      <c r="Q161" s="1"/>
      <c r="R161" s="1"/>
      <c r="S161" s="4"/>
      <c r="T161" s="4"/>
    </row>
    <row r="162" s="2" customFormat="1" ht="31" customHeight="1" spans="1:20">
      <c r="A162" s="13">
        <v>158</v>
      </c>
      <c r="B162" s="34" t="s">
        <v>535</v>
      </c>
      <c r="C162" s="34" t="s">
        <v>557</v>
      </c>
      <c r="D162" s="34" t="s">
        <v>411</v>
      </c>
      <c r="E162" s="28" t="str">
        <f>VLOOKUP(D162,[1]Sheet1!$E:$F,2,FALSE)</f>
        <v>155****0416</v>
      </c>
      <c r="F162" s="34">
        <v>26</v>
      </c>
      <c r="G162" s="29">
        <v>12220</v>
      </c>
      <c r="H162" s="29">
        <v>470</v>
      </c>
      <c r="I162" s="34">
        <v>15258</v>
      </c>
      <c r="J162" s="38">
        <v>586.846153846154</v>
      </c>
      <c r="K162" s="39">
        <v>0.24860883797054</v>
      </c>
      <c r="L162" s="40">
        <f t="shared" si="9"/>
        <v>12708.8</v>
      </c>
      <c r="M162" s="40">
        <f t="shared" si="10"/>
        <v>2549.2</v>
      </c>
      <c r="N162" s="40">
        <f t="shared" si="8"/>
        <v>2549.2</v>
      </c>
      <c r="O162" s="42" t="s">
        <v>558</v>
      </c>
      <c r="Q162" s="1"/>
      <c r="R162" s="1"/>
      <c r="S162" s="4"/>
      <c r="T162" s="4"/>
    </row>
    <row r="163" s="2" customFormat="1" ht="31" customHeight="1" spans="1:20">
      <c r="A163" s="13">
        <v>159</v>
      </c>
      <c r="B163" s="34" t="s">
        <v>535</v>
      </c>
      <c r="C163" s="34" t="s">
        <v>559</v>
      </c>
      <c r="D163" s="34" t="s">
        <v>560</v>
      </c>
      <c r="E163" s="28" t="str">
        <f>VLOOKUP(D163,[1]Sheet1!$E:$F,2,FALSE)</f>
        <v>139****7400</v>
      </c>
      <c r="F163" s="34">
        <v>26</v>
      </c>
      <c r="G163" s="29">
        <v>13520</v>
      </c>
      <c r="H163" s="29">
        <v>520</v>
      </c>
      <c r="I163" s="34">
        <v>14648</v>
      </c>
      <c r="J163" s="38">
        <v>563.384615384615</v>
      </c>
      <c r="K163" s="39">
        <v>0.0834319526627218</v>
      </c>
      <c r="L163" s="40">
        <f t="shared" si="9"/>
        <v>14060.8</v>
      </c>
      <c r="M163" s="40">
        <f t="shared" si="10"/>
        <v>587.199999999999</v>
      </c>
      <c r="N163" s="40">
        <f t="shared" si="8"/>
        <v>587.199999999999</v>
      </c>
      <c r="O163" s="42" t="s">
        <v>561</v>
      </c>
      <c r="Q163" s="1"/>
      <c r="R163" s="1"/>
      <c r="S163" s="4"/>
      <c r="T163" s="4"/>
    </row>
    <row r="164" s="2" customFormat="1" ht="31" customHeight="1" spans="1:20">
      <c r="A164" s="13">
        <v>160</v>
      </c>
      <c r="B164" s="34" t="s">
        <v>535</v>
      </c>
      <c r="C164" s="34" t="s">
        <v>562</v>
      </c>
      <c r="D164" s="34" t="s">
        <v>563</v>
      </c>
      <c r="E164" s="28" t="str">
        <f>VLOOKUP(D164,[1]Sheet1!$E:$F,2,FALSE)</f>
        <v>186****4288</v>
      </c>
      <c r="F164" s="34">
        <v>15</v>
      </c>
      <c r="G164" s="29">
        <v>7500</v>
      </c>
      <c r="H164" s="29">
        <v>500</v>
      </c>
      <c r="I164" s="34">
        <v>7952</v>
      </c>
      <c r="J164" s="38">
        <v>530.133333333333</v>
      </c>
      <c r="K164" s="39">
        <v>0.0602666666666666</v>
      </c>
      <c r="L164" s="40">
        <f t="shared" si="9"/>
        <v>7800</v>
      </c>
      <c r="M164" s="40">
        <f t="shared" si="10"/>
        <v>152</v>
      </c>
      <c r="N164" s="40">
        <f t="shared" si="8"/>
        <v>152</v>
      </c>
      <c r="O164" s="42" t="s">
        <v>22</v>
      </c>
      <c r="Q164" s="1"/>
      <c r="R164" s="1"/>
      <c r="S164" s="4"/>
      <c r="T164" s="4"/>
    </row>
    <row r="165" s="2" customFormat="1" ht="31" customHeight="1" spans="1:20">
      <c r="A165" s="13">
        <v>161</v>
      </c>
      <c r="B165" s="34" t="s">
        <v>535</v>
      </c>
      <c r="C165" s="34" t="s">
        <v>564</v>
      </c>
      <c r="D165" s="34" t="s">
        <v>565</v>
      </c>
      <c r="E165" s="28" t="str">
        <f>VLOOKUP(D165,[1]Sheet1!$E:$F,2,FALSE)</f>
        <v>176****7325</v>
      </c>
      <c r="F165" s="34">
        <v>26</v>
      </c>
      <c r="G165" s="29">
        <v>13000</v>
      </c>
      <c r="H165" s="29">
        <v>500</v>
      </c>
      <c r="I165" s="34">
        <v>13522</v>
      </c>
      <c r="J165" s="38">
        <v>520.076923076923</v>
      </c>
      <c r="K165" s="39">
        <v>0.0401538461538462</v>
      </c>
      <c r="L165" s="40">
        <f t="shared" si="9"/>
        <v>13520</v>
      </c>
      <c r="M165" s="40">
        <f t="shared" si="10"/>
        <v>2</v>
      </c>
      <c r="N165" s="40">
        <f t="shared" si="8"/>
        <v>2</v>
      </c>
      <c r="O165" s="42" t="s">
        <v>252</v>
      </c>
      <c r="Q165" s="1"/>
      <c r="R165" s="1"/>
      <c r="S165" s="4"/>
      <c r="T165" s="4"/>
    </row>
    <row r="166" s="2" customFormat="1" ht="31" customHeight="1" spans="1:20">
      <c r="A166" s="13">
        <v>162</v>
      </c>
      <c r="B166" s="34" t="s">
        <v>535</v>
      </c>
      <c r="C166" s="34" t="s">
        <v>566</v>
      </c>
      <c r="D166" s="34" t="s">
        <v>567</v>
      </c>
      <c r="E166" s="28" t="str">
        <f>VLOOKUP(D166,[1]Sheet1!$E:$F,2,FALSE)</f>
        <v>132****6037</v>
      </c>
      <c r="F166" s="34">
        <v>78</v>
      </c>
      <c r="G166" s="29">
        <v>35100</v>
      </c>
      <c r="H166" s="29">
        <v>450</v>
      </c>
      <c r="I166" s="34">
        <v>38444</v>
      </c>
      <c r="J166" s="38">
        <v>492.871794871795</v>
      </c>
      <c r="K166" s="39">
        <v>0.0952706552706552</v>
      </c>
      <c r="L166" s="40">
        <f t="shared" si="9"/>
        <v>36504</v>
      </c>
      <c r="M166" s="40">
        <f t="shared" si="10"/>
        <v>1940</v>
      </c>
      <c r="N166" s="40">
        <f t="shared" ref="N166:N199" si="11">M166</f>
        <v>1940</v>
      </c>
      <c r="O166" s="42" t="s">
        <v>568</v>
      </c>
      <c r="Q166" s="1"/>
      <c r="R166" s="1"/>
      <c r="S166" s="4"/>
      <c r="T166" s="4"/>
    </row>
    <row r="167" s="2" customFormat="1" ht="31" customHeight="1" spans="1:20">
      <c r="A167" s="13">
        <v>163</v>
      </c>
      <c r="B167" s="34" t="s">
        <v>569</v>
      </c>
      <c r="C167" s="34" t="s">
        <v>570</v>
      </c>
      <c r="D167" s="34" t="s">
        <v>571</v>
      </c>
      <c r="E167" s="28" t="str">
        <f>VLOOKUP(D167,[1]Sheet1!$E:$F,2,FALSE)</f>
        <v>181****9819</v>
      </c>
      <c r="F167" s="34">
        <v>26</v>
      </c>
      <c r="G167" s="29">
        <v>10920</v>
      </c>
      <c r="H167" s="29">
        <v>420</v>
      </c>
      <c r="I167" s="34">
        <v>12220</v>
      </c>
      <c r="J167" s="38">
        <v>470</v>
      </c>
      <c r="K167" s="43">
        <v>0.119047619047619</v>
      </c>
      <c r="L167" s="40">
        <f t="shared" si="9"/>
        <v>11356.8</v>
      </c>
      <c r="M167" s="40">
        <f t="shared" si="10"/>
        <v>863.199999999999</v>
      </c>
      <c r="N167" s="40">
        <f t="shared" si="11"/>
        <v>863.199999999999</v>
      </c>
      <c r="O167" s="42" t="s">
        <v>572</v>
      </c>
      <c r="Q167" s="1"/>
      <c r="R167" s="1"/>
      <c r="S167" s="4"/>
      <c r="T167" s="4"/>
    </row>
    <row r="168" s="2" customFormat="1" ht="31" customHeight="1" spans="1:20">
      <c r="A168" s="13">
        <v>164</v>
      </c>
      <c r="B168" s="34" t="s">
        <v>569</v>
      </c>
      <c r="C168" s="34" t="s">
        <v>573</v>
      </c>
      <c r="D168" s="34" t="s">
        <v>574</v>
      </c>
      <c r="E168" s="28" t="str">
        <f>VLOOKUP(D168,[1]Sheet1!$E:$F,2,FALSE)</f>
        <v>181****4622</v>
      </c>
      <c r="F168" s="34">
        <v>20</v>
      </c>
      <c r="G168" s="29">
        <v>8600</v>
      </c>
      <c r="H168" s="29">
        <v>430</v>
      </c>
      <c r="I168" s="34">
        <v>10794</v>
      </c>
      <c r="J168" s="38">
        <v>539.7</v>
      </c>
      <c r="K168" s="39">
        <v>0.255116279069768</v>
      </c>
      <c r="L168" s="40">
        <f t="shared" si="9"/>
        <v>8944</v>
      </c>
      <c r="M168" s="40">
        <f t="shared" si="10"/>
        <v>1850</v>
      </c>
      <c r="N168" s="40">
        <f t="shared" si="11"/>
        <v>1850</v>
      </c>
      <c r="O168" s="42" t="s">
        <v>575</v>
      </c>
      <c r="Q168" s="1"/>
      <c r="R168" s="1"/>
      <c r="S168" s="4"/>
      <c r="T168" s="4"/>
    </row>
    <row r="169" s="2" customFormat="1" ht="31" customHeight="1" spans="1:20">
      <c r="A169" s="13">
        <v>165</v>
      </c>
      <c r="B169" s="34" t="s">
        <v>569</v>
      </c>
      <c r="C169" s="34" t="s">
        <v>576</v>
      </c>
      <c r="D169" s="34" t="s">
        <v>577</v>
      </c>
      <c r="E169" s="28" t="str">
        <f>VLOOKUP(D169,[1]Sheet1!$E:$F,2,FALSE)</f>
        <v>155****9269</v>
      </c>
      <c r="F169" s="34">
        <v>29.1</v>
      </c>
      <c r="G169" s="29">
        <v>13968</v>
      </c>
      <c r="H169" s="29">
        <v>480</v>
      </c>
      <c r="I169" s="34">
        <v>17144</v>
      </c>
      <c r="J169" s="38">
        <v>589.14089347079</v>
      </c>
      <c r="K169" s="39">
        <v>0.22737686139748</v>
      </c>
      <c r="L169" s="40">
        <f t="shared" si="9"/>
        <v>14526.72</v>
      </c>
      <c r="M169" s="40">
        <f t="shared" si="10"/>
        <v>2617.28</v>
      </c>
      <c r="N169" s="40">
        <f t="shared" si="11"/>
        <v>2617.28</v>
      </c>
      <c r="O169" s="42" t="s">
        <v>578</v>
      </c>
      <c r="Q169" s="1"/>
      <c r="R169" s="1"/>
      <c r="S169" s="4"/>
      <c r="T169" s="4"/>
    </row>
    <row r="170" s="2" customFormat="1" ht="31" customHeight="1" spans="1:20">
      <c r="A170" s="13">
        <v>166</v>
      </c>
      <c r="B170" s="34" t="s">
        <v>569</v>
      </c>
      <c r="C170" s="34" t="s">
        <v>579</v>
      </c>
      <c r="D170" s="34" t="s">
        <v>580</v>
      </c>
      <c r="E170" s="28" t="str">
        <f>VLOOKUP(D170,[1]Sheet1!$E:$F,2,FALSE)</f>
        <v>155****3458</v>
      </c>
      <c r="F170" s="34">
        <v>26</v>
      </c>
      <c r="G170" s="29">
        <v>11180</v>
      </c>
      <c r="H170" s="29">
        <v>430</v>
      </c>
      <c r="I170" s="34">
        <v>12480</v>
      </c>
      <c r="J170" s="38">
        <v>480</v>
      </c>
      <c r="K170" s="39">
        <v>0.116279069767442</v>
      </c>
      <c r="L170" s="40">
        <f t="shared" si="9"/>
        <v>11627.2</v>
      </c>
      <c r="M170" s="40">
        <f t="shared" si="10"/>
        <v>852.799999999999</v>
      </c>
      <c r="N170" s="40">
        <f t="shared" si="11"/>
        <v>852.799999999999</v>
      </c>
      <c r="O170" s="42" t="s">
        <v>581</v>
      </c>
      <c r="Q170" s="1"/>
      <c r="R170" s="1"/>
      <c r="S170" s="4"/>
      <c r="T170" s="4"/>
    </row>
    <row r="171" s="2" customFormat="1" ht="31" customHeight="1" spans="1:20">
      <c r="A171" s="13">
        <v>167</v>
      </c>
      <c r="B171" s="34" t="s">
        <v>569</v>
      </c>
      <c r="C171" s="34" t="s">
        <v>582</v>
      </c>
      <c r="D171" s="34" t="s">
        <v>452</v>
      </c>
      <c r="E171" s="28" t="str">
        <f>VLOOKUP(D171,[1]Sheet1!$E:$F,2,FALSE)</f>
        <v>180****6068</v>
      </c>
      <c r="F171" s="34">
        <v>25.5</v>
      </c>
      <c r="G171" s="29">
        <v>10710</v>
      </c>
      <c r="H171" s="29">
        <v>420</v>
      </c>
      <c r="I171" s="34">
        <v>12972</v>
      </c>
      <c r="J171" s="38">
        <v>508.705882352941</v>
      </c>
      <c r="K171" s="39">
        <v>0.211204481792717</v>
      </c>
      <c r="L171" s="40">
        <f t="shared" si="9"/>
        <v>11138.4</v>
      </c>
      <c r="M171" s="40">
        <f t="shared" si="10"/>
        <v>1833.6</v>
      </c>
      <c r="N171" s="40">
        <f t="shared" si="11"/>
        <v>1833.6</v>
      </c>
      <c r="O171" s="42" t="s">
        <v>583</v>
      </c>
      <c r="Q171" s="1"/>
      <c r="R171" s="1"/>
      <c r="S171" s="4"/>
      <c r="T171" s="4"/>
    </row>
    <row r="172" s="2" customFormat="1" ht="31" customHeight="1" spans="1:20">
      <c r="A172" s="13">
        <v>168</v>
      </c>
      <c r="B172" s="34" t="s">
        <v>569</v>
      </c>
      <c r="C172" s="34" t="s">
        <v>584</v>
      </c>
      <c r="D172" s="34" t="s">
        <v>585</v>
      </c>
      <c r="E172" s="28" t="str">
        <f>VLOOKUP(D172,[1]Sheet1!$E:$F,2,FALSE)</f>
        <v>137****4037</v>
      </c>
      <c r="F172" s="34">
        <v>26</v>
      </c>
      <c r="G172" s="29">
        <v>11180</v>
      </c>
      <c r="H172" s="29">
        <v>430</v>
      </c>
      <c r="I172" s="34">
        <v>12360</v>
      </c>
      <c r="J172" s="38">
        <v>475.384615384615</v>
      </c>
      <c r="K172" s="39">
        <v>0.105545617173524</v>
      </c>
      <c r="L172" s="40">
        <f t="shared" si="9"/>
        <v>11627.2</v>
      </c>
      <c r="M172" s="40">
        <f t="shared" si="10"/>
        <v>732.799999999999</v>
      </c>
      <c r="N172" s="40">
        <f t="shared" si="11"/>
        <v>732.799999999999</v>
      </c>
      <c r="O172" s="42" t="s">
        <v>586</v>
      </c>
      <c r="Q172" s="1"/>
      <c r="R172" s="1"/>
      <c r="S172" s="4"/>
      <c r="T172" s="4"/>
    </row>
    <row r="173" s="2" customFormat="1" ht="31" customHeight="1" spans="1:20">
      <c r="A173" s="13">
        <v>169</v>
      </c>
      <c r="B173" s="34" t="s">
        <v>569</v>
      </c>
      <c r="C173" s="34" t="s">
        <v>587</v>
      </c>
      <c r="D173" s="34" t="s">
        <v>443</v>
      </c>
      <c r="E173" s="28" t="str">
        <f>VLOOKUP(D173,[1]Sheet1!$E:$F,2,FALSE)</f>
        <v>176****1446</v>
      </c>
      <c r="F173" s="34">
        <v>26</v>
      </c>
      <c r="G173" s="29">
        <v>10400</v>
      </c>
      <c r="H173" s="29">
        <v>400</v>
      </c>
      <c r="I173" s="34">
        <v>12162</v>
      </c>
      <c r="J173" s="38">
        <v>467.769230769231</v>
      </c>
      <c r="K173" s="39">
        <v>0.169423076923077</v>
      </c>
      <c r="L173" s="40">
        <f t="shared" si="9"/>
        <v>10816</v>
      </c>
      <c r="M173" s="40">
        <f t="shared" si="10"/>
        <v>1346</v>
      </c>
      <c r="N173" s="40">
        <f t="shared" si="11"/>
        <v>1346</v>
      </c>
      <c r="O173" s="42" t="s">
        <v>588</v>
      </c>
      <c r="Q173" s="1"/>
      <c r="R173" s="1"/>
      <c r="S173" s="4"/>
      <c r="T173" s="4"/>
    </row>
    <row r="174" s="2" customFormat="1" ht="31" customHeight="1" spans="1:20">
      <c r="A174" s="13">
        <v>170</v>
      </c>
      <c r="B174" s="34" t="s">
        <v>569</v>
      </c>
      <c r="C174" s="34" t="s">
        <v>589</v>
      </c>
      <c r="D174" s="34" t="s">
        <v>590</v>
      </c>
      <c r="E174" s="28" t="str">
        <f>VLOOKUP(D174,[1]Sheet1!$E:$F,2,FALSE)</f>
        <v>189****1916</v>
      </c>
      <c r="F174" s="34">
        <v>38.5</v>
      </c>
      <c r="G174" s="29">
        <v>15400</v>
      </c>
      <c r="H174" s="29">
        <v>400</v>
      </c>
      <c r="I174" s="34">
        <v>17790</v>
      </c>
      <c r="J174" s="38">
        <v>462.077922077922</v>
      </c>
      <c r="K174" s="39">
        <v>0.155194805194805</v>
      </c>
      <c r="L174" s="40">
        <f t="shared" si="9"/>
        <v>16016</v>
      </c>
      <c r="M174" s="40">
        <f t="shared" si="10"/>
        <v>1774</v>
      </c>
      <c r="N174" s="40">
        <f t="shared" si="11"/>
        <v>1774</v>
      </c>
      <c r="O174" s="42" t="s">
        <v>591</v>
      </c>
      <c r="Q174" s="1"/>
      <c r="R174" s="1"/>
      <c r="S174" s="4"/>
      <c r="T174" s="4"/>
    </row>
    <row r="175" s="2" customFormat="1" ht="31" customHeight="1" spans="1:20">
      <c r="A175" s="13">
        <v>171</v>
      </c>
      <c r="B175" s="34" t="s">
        <v>569</v>
      </c>
      <c r="C175" s="34" t="s">
        <v>592</v>
      </c>
      <c r="D175" s="34" t="s">
        <v>593</v>
      </c>
      <c r="E175" s="28" t="str">
        <f>VLOOKUP(D175,[1]Sheet1!$E:$F,2,FALSE)</f>
        <v>181****2220</v>
      </c>
      <c r="F175" s="34">
        <v>8.5</v>
      </c>
      <c r="G175" s="29">
        <v>3400</v>
      </c>
      <c r="H175" s="29">
        <v>400</v>
      </c>
      <c r="I175" s="34">
        <v>3588</v>
      </c>
      <c r="J175" s="38">
        <v>422.117647058824</v>
      </c>
      <c r="K175" s="39">
        <v>0.0552941176470588</v>
      </c>
      <c r="L175" s="40">
        <f t="shared" si="9"/>
        <v>3536</v>
      </c>
      <c r="M175" s="40">
        <f t="shared" si="10"/>
        <v>52</v>
      </c>
      <c r="N175" s="40">
        <f t="shared" si="11"/>
        <v>52</v>
      </c>
      <c r="O175" s="42" t="s">
        <v>594</v>
      </c>
      <c r="Q175" s="1"/>
      <c r="R175" s="1"/>
      <c r="S175" s="4"/>
      <c r="T175" s="4"/>
    </row>
    <row r="176" s="2" customFormat="1" ht="31" customHeight="1" spans="1:20">
      <c r="A176" s="13">
        <v>172</v>
      </c>
      <c r="B176" s="34" t="s">
        <v>569</v>
      </c>
      <c r="C176" s="34" t="s">
        <v>595</v>
      </c>
      <c r="D176" s="34" t="s">
        <v>596</v>
      </c>
      <c r="E176" s="28" t="str">
        <f>VLOOKUP(D176,[1]Sheet1!$E:$F,2,FALSE)</f>
        <v>181****1330</v>
      </c>
      <c r="F176" s="34">
        <v>26</v>
      </c>
      <c r="G176" s="29">
        <v>13000</v>
      </c>
      <c r="H176" s="29">
        <v>500</v>
      </c>
      <c r="I176" s="34">
        <v>13756</v>
      </c>
      <c r="J176" s="38">
        <v>529.076923076923</v>
      </c>
      <c r="K176" s="39">
        <v>0.0581538461538462</v>
      </c>
      <c r="L176" s="40">
        <f t="shared" si="9"/>
        <v>13520</v>
      </c>
      <c r="M176" s="40">
        <f t="shared" si="10"/>
        <v>236</v>
      </c>
      <c r="N176" s="40">
        <f t="shared" si="11"/>
        <v>236</v>
      </c>
      <c r="O176" s="42" t="s">
        <v>55</v>
      </c>
      <c r="Q176" s="1"/>
      <c r="R176" s="1"/>
      <c r="S176" s="4"/>
      <c r="T176" s="4"/>
    </row>
    <row r="177" s="2" customFormat="1" ht="31" customHeight="1" spans="1:20">
      <c r="A177" s="13">
        <v>173</v>
      </c>
      <c r="B177" s="34" t="s">
        <v>569</v>
      </c>
      <c r="C177" s="34" t="s">
        <v>597</v>
      </c>
      <c r="D177" s="34" t="s">
        <v>598</v>
      </c>
      <c r="E177" s="28" t="str">
        <f>VLOOKUP(D177,[1]Sheet1!$E:$F,2,FALSE)</f>
        <v>153****3729</v>
      </c>
      <c r="F177" s="34">
        <v>76</v>
      </c>
      <c r="G177" s="29">
        <v>34960</v>
      </c>
      <c r="H177" s="29">
        <v>460</v>
      </c>
      <c r="I177" s="34">
        <v>36595</v>
      </c>
      <c r="J177" s="38">
        <v>481.513157894737</v>
      </c>
      <c r="K177" s="39">
        <v>0.0467677345537757</v>
      </c>
      <c r="L177" s="40">
        <f t="shared" si="9"/>
        <v>36358.4</v>
      </c>
      <c r="M177" s="40">
        <f t="shared" si="10"/>
        <v>236.599999999999</v>
      </c>
      <c r="N177" s="40">
        <f t="shared" si="11"/>
        <v>236.599999999999</v>
      </c>
      <c r="O177" s="42" t="s">
        <v>599</v>
      </c>
      <c r="Q177" s="1"/>
      <c r="R177" s="1"/>
      <c r="S177" s="4"/>
      <c r="T177" s="4"/>
    </row>
    <row r="178" s="2" customFormat="1" ht="31" customHeight="1" spans="1:20">
      <c r="A178" s="13">
        <v>174</v>
      </c>
      <c r="B178" s="34" t="s">
        <v>569</v>
      </c>
      <c r="C178" s="34" t="s">
        <v>600</v>
      </c>
      <c r="D178" s="34" t="s">
        <v>601</v>
      </c>
      <c r="E178" s="28" t="str">
        <f>VLOOKUP(D178,[1]Sheet1!$E:$F,2,FALSE)</f>
        <v>158****6828</v>
      </c>
      <c r="F178" s="34">
        <v>26</v>
      </c>
      <c r="G178" s="29">
        <v>13000</v>
      </c>
      <c r="H178" s="29">
        <v>500</v>
      </c>
      <c r="I178" s="34">
        <v>13636</v>
      </c>
      <c r="J178" s="38">
        <v>524.461538461538</v>
      </c>
      <c r="K178" s="39">
        <v>0.0489230769230769</v>
      </c>
      <c r="L178" s="40">
        <f t="shared" si="9"/>
        <v>13520</v>
      </c>
      <c r="M178" s="40">
        <f t="shared" si="10"/>
        <v>116</v>
      </c>
      <c r="N178" s="40">
        <f t="shared" si="11"/>
        <v>116</v>
      </c>
      <c r="O178" s="42" t="s">
        <v>602</v>
      </c>
      <c r="Q178" s="1"/>
      <c r="R178" s="1"/>
      <c r="S178" s="4"/>
      <c r="T178" s="4"/>
    </row>
    <row r="179" s="2" customFormat="1" ht="31" customHeight="1" spans="1:20">
      <c r="A179" s="13">
        <v>175</v>
      </c>
      <c r="B179" s="34" t="s">
        <v>569</v>
      </c>
      <c r="C179" s="34" t="s">
        <v>603</v>
      </c>
      <c r="D179" s="34" t="s">
        <v>604</v>
      </c>
      <c r="E179" s="28" t="str">
        <f>VLOOKUP(D179,[1]Sheet1!$E:$F,2,FALSE)</f>
        <v>155****9356</v>
      </c>
      <c r="F179" s="34">
        <v>42.5</v>
      </c>
      <c r="G179" s="29">
        <v>19125</v>
      </c>
      <c r="H179" s="29">
        <v>450</v>
      </c>
      <c r="I179" s="34">
        <v>21762</v>
      </c>
      <c r="J179" s="38">
        <v>512.047058823529</v>
      </c>
      <c r="K179" s="39">
        <v>0.137882352941176</v>
      </c>
      <c r="L179" s="40">
        <f t="shared" si="9"/>
        <v>19890</v>
      </c>
      <c r="M179" s="40">
        <f t="shared" si="10"/>
        <v>1872</v>
      </c>
      <c r="N179" s="40">
        <f t="shared" si="11"/>
        <v>1872</v>
      </c>
      <c r="O179" s="42" t="s">
        <v>605</v>
      </c>
      <c r="Q179" s="1"/>
      <c r="R179" s="1"/>
      <c r="S179" s="4"/>
      <c r="T179" s="4"/>
    </row>
    <row r="180" s="2" customFormat="1" ht="31" customHeight="1" spans="1:20">
      <c r="A180" s="13">
        <v>176</v>
      </c>
      <c r="B180" s="34" t="s">
        <v>569</v>
      </c>
      <c r="C180" s="34" t="s">
        <v>606</v>
      </c>
      <c r="D180" s="34" t="s">
        <v>478</v>
      </c>
      <c r="E180" s="28" t="str">
        <f>VLOOKUP(D180,[1]Sheet1!$E:$F,2,FALSE)</f>
        <v>153****0230</v>
      </c>
      <c r="F180" s="34">
        <v>43</v>
      </c>
      <c r="G180" s="29">
        <v>19350</v>
      </c>
      <c r="H180" s="29">
        <v>450</v>
      </c>
      <c r="I180" s="34">
        <v>22874</v>
      </c>
      <c r="J180" s="38">
        <v>531.953488372093</v>
      </c>
      <c r="K180" s="39">
        <v>0.182118863049096</v>
      </c>
      <c r="L180" s="40">
        <f t="shared" si="9"/>
        <v>20124</v>
      </c>
      <c r="M180" s="40">
        <f t="shared" si="10"/>
        <v>2750</v>
      </c>
      <c r="N180" s="40">
        <f t="shared" si="11"/>
        <v>2750</v>
      </c>
      <c r="O180" s="42" t="s">
        <v>607</v>
      </c>
      <c r="Q180" s="1"/>
      <c r="R180" s="1"/>
      <c r="S180" s="4"/>
      <c r="T180" s="4"/>
    </row>
    <row r="181" s="2" customFormat="1" ht="31" customHeight="1" spans="1:20">
      <c r="A181" s="13">
        <v>177</v>
      </c>
      <c r="B181" s="34" t="s">
        <v>569</v>
      </c>
      <c r="C181" s="34" t="s">
        <v>608</v>
      </c>
      <c r="D181" s="34" t="s">
        <v>392</v>
      </c>
      <c r="E181" s="28" t="str">
        <f>VLOOKUP(D181,[1]Sheet1!$E:$F,2,FALSE)</f>
        <v>158****0044</v>
      </c>
      <c r="F181" s="34">
        <v>26</v>
      </c>
      <c r="G181" s="29">
        <v>10400</v>
      </c>
      <c r="H181" s="29">
        <v>400</v>
      </c>
      <c r="I181" s="34">
        <v>11040</v>
      </c>
      <c r="J181" s="38">
        <v>424.615384615385</v>
      </c>
      <c r="K181" s="39">
        <v>0.0616</v>
      </c>
      <c r="L181" s="40">
        <f t="shared" si="9"/>
        <v>10816</v>
      </c>
      <c r="M181" s="40">
        <f t="shared" si="10"/>
        <v>224</v>
      </c>
      <c r="N181" s="40">
        <f t="shared" si="11"/>
        <v>224</v>
      </c>
      <c r="O181" s="42" t="s">
        <v>609</v>
      </c>
      <c r="Q181" s="1"/>
      <c r="R181" s="1"/>
      <c r="S181" s="4"/>
      <c r="T181" s="4"/>
    </row>
    <row r="182" s="2" customFormat="1" ht="31" customHeight="1" spans="1:20">
      <c r="A182" s="13">
        <v>178</v>
      </c>
      <c r="B182" s="34" t="s">
        <v>569</v>
      </c>
      <c r="C182" s="34" t="s">
        <v>610</v>
      </c>
      <c r="D182" s="34" t="s">
        <v>426</v>
      </c>
      <c r="E182" s="28" t="str">
        <f>VLOOKUP(D182,[1]Sheet1!$E:$F,2,FALSE)</f>
        <v>130****9913</v>
      </c>
      <c r="F182" s="34">
        <v>29</v>
      </c>
      <c r="G182" s="29">
        <v>12180</v>
      </c>
      <c r="H182" s="29">
        <v>420</v>
      </c>
      <c r="I182" s="34">
        <v>13136</v>
      </c>
      <c r="J182" s="38">
        <v>452.965517241379</v>
      </c>
      <c r="K182" s="39">
        <v>0.0784893267651888</v>
      </c>
      <c r="L182" s="40">
        <f t="shared" si="9"/>
        <v>12667.2</v>
      </c>
      <c r="M182" s="40">
        <f t="shared" si="10"/>
        <v>468.799999999999</v>
      </c>
      <c r="N182" s="40">
        <f t="shared" si="11"/>
        <v>468.799999999999</v>
      </c>
      <c r="O182" s="42" t="s">
        <v>611</v>
      </c>
      <c r="Q182" s="1"/>
      <c r="R182" s="1"/>
      <c r="S182" s="4"/>
      <c r="T182" s="4"/>
    </row>
    <row r="183" s="2" customFormat="1" ht="31" customHeight="1" spans="1:20">
      <c r="A183" s="13">
        <v>179</v>
      </c>
      <c r="B183" s="34" t="s">
        <v>569</v>
      </c>
      <c r="C183" s="34" t="s">
        <v>612</v>
      </c>
      <c r="D183" s="34" t="s">
        <v>613</v>
      </c>
      <c r="E183" s="28" t="str">
        <f>VLOOKUP(D183,[1]Sheet1!$E:$F,2,FALSE)</f>
        <v>158****6369</v>
      </c>
      <c r="F183" s="34">
        <v>26</v>
      </c>
      <c r="G183" s="29">
        <v>10660</v>
      </c>
      <c r="H183" s="29">
        <v>410</v>
      </c>
      <c r="I183" s="34">
        <v>14196</v>
      </c>
      <c r="J183" s="38">
        <v>546</v>
      </c>
      <c r="K183" s="39">
        <v>0.331707317073171</v>
      </c>
      <c r="L183" s="40">
        <f t="shared" si="9"/>
        <v>11086.4</v>
      </c>
      <c r="M183" s="40">
        <f t="shared" si="10"/>
        <v>3109.6</v>
      </c>
      <c r="N183" s="40">
        <f t="shared" si="11"/>
        <v>3109.6</v>
      </c>
      <c r="O183" s="42" t="s">
        <v>614</v>
      </c>
      <c r="Q183" s="1"/>
      <c r="R183" s="1"/>
      <c r="S183" s="4"/>
      <c r="T183" s="4"/>
    </row>
    <row r="184" s="2" customFormat="1" ht="31" customHeight="1" spans="1:20">
      <c r="A184" s="13">
        <v>180</v>
      </c>
      <c r="B184" s="34" t="s">
        <v>569</v>
      </c>
      <c r="C184" s="34" t="s">
        <v>615</v>
      </c>
      <c r="D184" s="34" t="s">
        <v>616</v>
      </c>
      <c r="E184" s="28" t="str">
        <f>VLOOKUP(D184,[1]Sheet1!$E:$F,2,FALSE)</f>
        <v>155****9256</v>
      </c>
      <c r="F184" s="34">
        <v>26.1</v>
      </c>
      <c r="G184" s="29">
        <v>12789</v>
      </c>
      <c r="H184" s="29">
        <v>490</v>
      </c>
      <c r="I184" s="34">
        <v>14170</v>
      </c>
      <c r="J184" s="38">
        <v>542.911877394636</v>
      </c>
      <c r="K184" s="43">
        <v>0.107983423254359</v>
      </c>
      <c r="L184" s="40">
        <f t="shared" si="9"/>
        <v>13300.56</v>
      </c>
      <c r="M184" s="40">
        <f t="shared" si="10"/>
        <v>869.439999999999</v>
      </c>
      <c r="N184" s="40">
        <f t="shared" si="11"/>
        <v>869.439999999999</v>
      </c>
      <c r="O184" s="42" t="s">
        <v>617</v>
      </c>
      <c r="Q184" s="1"/>
      <c r="R184" s="1"/>
      <c r="S184" s="4"/>
      <c r="T184" s="4"/>
    </row>
    <row r="185" s="2" customFormat="1" ht="31" customHeight="1" spans="1:20">
      <c r="A185" s="13">
        <v>181</v>
      </c>
      <c r="B185" s="34" t="s">
        <v>569</v>
      </c>
      <c r="C185" s="34" t="s">
        <v>618</v>
      </c>
      <c r="D185" s="34" t="s">
        <v>619</v>
      </c>
      <c r="E185" s="28" t="str">
        <f>VLOOKUP(D185,[1]Sheet1!$E:$F,2,FALSE)</f>
        <v>130****5317</v>
      </c>
      <c r="F185" s="34">
        <v>26</v>
      </c>
      <c r="G185" s="29">
        <v>10920</v>
      </c>
      <c r="H185" s="29">
        <v>420</v>
      </c>
      <c r="I185" s="34">
        <v>14372</v>
      </c>
      <c r="J185" s="38">
        <v>552.769230769231</v>
      </c>
      <c r="K185" s="39">
        <v>0.316117216117216</v>
      </c>
      <c r="L185" s="40">
        <f t="shared" si="9"/>
        <v>11356.8</v>
      </c>
      <c r="M185" s="40">
        <f t="shared" si="10"/>
        <v>3015.2</v>
      </c>
      <c r="N185" s="40">
        <f t="shared" si="11"/>
        <v>3015.2</v>
      </c>
      <c r="O185" s="42" t="s">
        <v>620</v>
      </c>
      <c r="Q185" s="1"/>
      <c r="R185" s="1"/>
      <c r="S185" s="4"/>
      <c r="T185" s="4"/>
    </row>
    <row r="186" s="2" customFormat="1" ht="31" customHeight="1" spans="1:20">
      <c r="A186" s="13">
        <v>182</v>
      </c>
      <c r="B186" s="34" t="s">
        <v>569</v>
      </c>
      <c r="C186" s="34" t="s">
        <v>621</v>
      </c>
      <c r="D186" s="34" t="s">
        <v>622</v>
      </c>
      <c r="E186" s="28" t="str">
        <f>VLOOKUP(D186,[1]Sheet1!$E:$F,2,FALSE)</f>
        <v>150****0261</v>
      </c>
      <c r="F186" s="34">
        <v>123.9</v>
      </c>
      <c r="G186" s="29">
        <v>54516</v>
      </c>
      <c r="H186" s="29">
        <v>440</v>
      </c>
      <c r="I186" s="34">
        <v>63302</v>
      </c>
      <c r="J186" s="38">
        <v>510.91202582728</v>
      </c>
      <c r="K186" s="39">
        <v>0.161163695062</v>
      </c>
      <c r="L186" s="40">
        <f t="shared" si="9"/>
        <v>56696.64</v>
      </c>
      <c r="M186" s="40">
        <f t="shared" si="10"/>
        <v>6605.36</v>
      </c>
      <c r="N186" s="40">
        <f t="shared" si="11"/>
        <v>6605.36</v>
      </c>
      <c r="O186" s="42" t="s">
        <v>623</v>
      </c>
      <c r="Q186" s="1"/>
      <c r="R186" s="1"/>
      <c r="S186" s="4"/>
      <c r="T186" s="4"/>
    </row>
    <row r="187" s="2" customFormat="1" ht="31" customHeight="1" spans="1:20">
      <c r="A187" s="13">
        <v>183</v>
      </c>
      <c r="B187" s="34" t="s">
        <v>569</v>
      </c>
      <c r="C187" s="34" t="s">
        <v>624</v>
      </c>
      <c r="D187" s="34" t="s">
        <v>625</v>
      </c>
      <c r="E187" s="28" t="str">
        <f>VLOOKUP(D187,[1]Sheet1!$E:$F,2,FALSE)</f>
        <v>189****9096</v>
      </c>
      <c r="F187" s="34">
        <v>42.9</v>
      </c>
      <c r="G187" s="29">
        <v>18018</v>
      </c>
      <c r="H187" s="29">
        <v>420</v>
      </c>
      <c r="I187" s="34">
        <v>19916</v>
      </c>
      <c r="J187" s="38">
        <v>464.242424242424</v>
      </c>
      <c r="K187" s="39">
        <v>0.105339105339105</v>
      </c>
      <c r="L187" s="40">
        <f t="shared" si="9"/>
        <v>18738.72</v>
      </c>
      <c r="M187" s="40">
        <f t="shared" si="10"/>
        <v>1177.28</v>
      </c>
      <c r="N187" s="40">
        <f t="shared" si="11"/>
        <v>1177.28</v>
      </c>
      <c r="O187" s="42" t="s">
        <v>626</v>
      </c>
      <c r="Q187" s="1"/>
      <c r="R187" s="1"/>
      <c r="S187" s="4"/>
      <c r="T187" s="4"/>
    </row>
    <row r="188" s="2" customFormat="1" ht="31" customHeight="1" spans="1:20">
      <c r="A188" s="13">
        <v>184</v>
      </c>
      <c r="B188" s="34" t="s">
        <v>569</v>
      </c>
      <c r="C188" s="34" t="s">
        <v>627</v>
      </c>
      <c r="D188" s="34" t="s">
        <v>452</v>
      </c>
      <c r="E188" s="28" t="str">
        <f>VLOOKUP(D188,[1]Sheet1!$E:$F,2,FALSE)</f>
        <v>180****6068</v>
      </c>
      <c r="F188" s="34">
        <v>39.3</v>
      </c>
      <c r="G188" s="29">
        <v>16506</v>
      </c>
      <c r="H188" s="29">
        <v>420</v>
      </c>
      <c r="I188" s="34">
        <v>18180</v>
      </c>
      <c r="J188" s="38">
        <v>462.595419847328</v>
      </c>
      <c r="K188" s="39">
        <v>0.101417666303163</v>
      </c>
      <c r="L188" s="40">
        <f t="shared" si="9"/>
        <v>17166.24</v>
      </c>
      <c r="M188" s="40">
        <f t="shared" si="10"/>
        <v>1013.76</v>
      </c>
      <c r="N188" s="40">
        <f t="shared" si="11"/>
        <v>1013.76</v>
      </c>
      <c r="O188" s="42" t="s">
        <v>628</v>
      </c>
      <c r="Q188" s="1"/>
      <c r="R188" s="1"/>
      <c r="S188" s="4"/>
      <c r="T188" s="4"/>
    </row>
    <row r="189" s="2" customFormat="1" ht="31" customHeight="1" spans="1:20">
      <c r="A189" s="13">
        <v>185</v>
      </c>
      <c r="B189" s="34" t="s">
        <v>569</v>
      </c>
      <c r="C189" s="34" t="s">
        <v>629</v>
      </c>
      <c r="D189" s="34" t="s">
        <v>630</v>
      </c>
      <c r="E189" s="28" t="str">
        <f>VLOOKUP(D189,[1]Sheet1!$E:$F,2,FALSE)</f>
        <v>175****1505</v>
      </c>
      <c r="F189" s="34">
        <v>6.9</v>
      </c>
      <c r="G189" s="29">
        <v>2967</v>
      </c>
      <c r="H189" s="29">
        <v>430</v>
      </c>
      <c r="I189" s="34">
        <v>3752</v>
      </c>
      <c r="J189" s="38">
        <v>543.768115942029</v>
      </c>
      <c r="K189" s="39">
        <v>0.264577013818672</v>
      </c>
      <c r="L189" s="40">
        <f t="shared" si="9"/>
        <v>3085.68</v>
      </c>
      <c r="M189" s="40">
        <f t="shared" si="10"/>
        <v>666.32</v>
      </c>
      <c r="N189" s="40">
        <f t="shared" si="11"/>
        <v>666.32</v>
      </c>
      <c r="O189" s="42" t="s">
        <v>631</v>
      </c>
      <c r="Q189" s="1"/>
      <c r="R189" s="1"/>
      <c r="S189" s="4"/>
      <c r="T189" s="4"/>
    </row>
    <row r="190" s="2" customFormat="1" ht="31" customHeight="1" spans="1:20">
      <c r="A190" s="13">
        <v>186</v>
      </c>
      <c r="B190" s="34" t="s">
        <v>569</v>
      </c>
      <c r="C190" s="34" t="s">
        <v>632</v>
      </c>
      <c r="D190" s="34" t="s">
        <v>633</v>
      </c>
      <c r="E190" s="28" t="str">
        <f>VLOOKUP(D190,[1]Sheet1!$E:$F,2,FALSE)</f>
        <v>139****3924</v>
      </c>
      <c r="F190" s="34">
        <v>26</v>
      </c>
      <c r="G190" s="29">
        <v>11180</v>
      </c>
      <c r="H190" s="29">
        <v>430</v>
      </c>
      <c r="I190" s="34">
        <v>14485</v>
      </c>
      <c r="J190" s="38">
        <v>557.115384615385</v>
      </c>
      <c r="K190" s="39">
        <v>0.29561717352415</v>
      </c>
      <c r="L190" s="40">
        <f t="shared" si="9"/>
        <v>11627.2</v>
      </c>
      <c r="M190" s="40">
        <f t="shared" si="10"/>
        <v>2857.8</v>
      </c>
      <c r="N190" s="40">
        <f t="shared" si="11"/>
        <v>2857.8</v>
      </c>
      <c r="O190" s="42" t="s">
        <v>634</v>
      </c>
      <c r="Q190" s="1"/>
      <c r="R190" s="1"/>
      <c r="S190" s="4"/>
      <c r="T190" s="4"/>
    </row>
    <row r="191" s="2" customFormat="1" ht="31" customHeight="1" spans="1:20">
      <c r="A191" s="13">
        <v>187</v>
      </c>
      <c r="B191" s="34" t="s">
        <v>569</v>
      </c>
      <c r="C191" s="34" t="s">
        <v>635</v>
      </c>
      <c r="D191" s="34" t="s">
        <v>636</v>
      </c>
      <c r="E191" s="28" t="str">
        <f>VLOOKUP(D191,[1]Sheet1!$E:$F,2,FALSE)</f>
        <v>158****8024</v>
      </c>
      <c r="F191" s="34">
        <v>20</v>
      </c>
      <c r="G191" s="29">
        <v>8400</v>
      </c>
      <c r="H191" s="29">
        <v>420</v>
      </c>
      <c r="I191" s="34">
        <v>11644</v>
      </c>
      <c r="J191" s="38">
        <v>582.2</v>
      </c>
      <c r="K191" s="39">
        <v>0.386190476190476</v>
      </c>
      <c r="L191" s="40">
        <f t="shared" si="9"/>
        <v>8736</v>
      </c>
      <c r="M191" s="40">
        <f t="shared" si="10"/>
        <v>2908</v>
      </c>
      <c r="N191" s="40">
        <f t="shared" si="11"/>
        <v>2908</v>
      </c>
      <c r="O191" s="42" t="s">
        <v>637</v>
      </c>
      <c r="Q191" s="1"/>
      <c r="R191" s="1"/>
      <c r="S191" s="4"/>
      <c r="T191" s="4"/>
    </row>
    <row r="192" s="2" customFormat="1" ht="31" customHeight="1" spans="1:20">
      <c r="A192" s="13">
        <v>188</v>
      </c>
      <c r="B192" s="34" t="s">
        <v>569</v>
      </c>
      <c r="C192" s="34" t="s">
        <v>638</v>
      </c>
      <c r="D192" s="34" t="s">
        <v>574</v>
      </c>
      <c r="E192" s="28" t="str">
        <f>VLOOKUP(D192,[1]Sheet1!$E:$F,2,FALSE)</f>
        <v>181****4622</v>
      </c>
      <c r="F192" s="34">
        <v>26</v>
      </c>
      <c r="G192" s="29">
        <v>11960</v>
      </c>
      <c r="H192" s="29">
        <v>460</v>
      </c>
      <c r="I192" s="34">
        <v>13612</v>
      </c>
      <c r="J192" s="38">
        <v>523.538461538462</v>
      </c>
      <c r="K192" s="39">
        <v>0.138127090301003</v>
      </c>
      <c r="L192" s="40">
        <f t="shared" si="9"/>
        <v>12438.4</v>
      </c>
      <c r="M192" s="40">
        <f t="shared" si="10"/>
        <v>1173.6</v>
      </c>
      <c r="N192" s="40">
        <f t="shared" si="11"/>
        <v>1173.6</v>
      </c>
      <c r="O192" s="42" t="s">
        <v>639</v>
      </c>
      <c r="Q192" s="1"/>
      <c r="R192" s="1"/>
      <c r="S192" s="4"/>
      <c r="T192" s="4"/>
    </row>
    <row r="193" s="2" customFormat="1" ht="31" customHeight="1" spans="1:20">
      <c r="A193" s="13">
        <v>189</v>
      </c>
      <c r="B193" s="34" t="s">
        <v>569</v>
      </c>
      <c r="C193" s="34" t="s">
        <v>640</v>
      </c>
      <c r="D193" s="34" t="s">
        <v>392</v>
      </c>
      <c r="E193" s="28" t="str">
        <f>VLOOKUP(D193,[1]Sheet1!$E:$F,2,FALSE)</f>
        <v>158****0044</v>
      </c>
      <c r="F193" s="34">
        <v>26</v>
      </c>
      <c r="G193" s="29">
        <v>11180</v>
      </c>
      <c r="H193" s="29">
        <v>430</v>
      </c>
      <c r="I193" s="34">
        <v>12548</v>
      </c>
      <c r="J193" s="38">
        <v>482.615384615385</v>
      </c>
      <c r="K193" s="39">
        <v>0.122361359570662</v>
      </c>
      <c r="L193" s="40">
        <f t="shared" si="9"/>
        <v>11627.2</v>
      </c>
      <c r="M193" s="40">
        <f t="shared" si="10"/>
        <v>920.799999999999</v>
      </c>
      <c r="N193" s="40">
        <f t="shared" si="11"/>
        <v>920.799999999999</v>
      </c>
      <c r="O193" s="42" t="s">
        <v>641</v>
      </c>
      <c r="Q193" s="1"/>
      <c r="R193" s="1"/>
      <c r="S193" s="4"/>
      <c r="T193" s="4"/>
    </row>
    <row r="194" s="2" customFormat="1" ht="31" customHeight="1" spans="1:20">
      <c r="A194" s="13">
        <v>190</v>
      </c>
      <c r="B194" s="34" t="s">
        <v>569</v>
      </c>
      <c r="C194" s="34" t="s">
        <v>642</v>
      </c>
      <c r="D194" s="34" t="s">
        <v>396</v>
      </c>
      <c r="E194" s="28" t="str">
        <f>VLOOKUP(D194,[1]Sheet1!$E:$F,2,FALSE)</f>
        <v>191****5069</v>
      </c>
      <c r="F194" s="34">
        <v>26</v>
      </c>
      <c r="G194" s="29">
        <v>11700</v>
      </c>
      <c r="H194" s="29">
        <v>450</v>
      </c>
      <c r="I194" s="34">
        <v>12952</v>
      </c>
      <c r="J194" s="38">
        <v>498.153846153846</v>
      </c>
      <c r="K194" s="43">
        <v>0.107008547008547</v>
      </c>
      <c r="L194" s="40">
        <f t="shared" si="9"/>
        <v>12168</v>
      </c>
      <c r="M194" s="40">
        <f t="shared" si="10"/>
        <v>784</v>
      </c>
      <c r="N194" s="40">
        <f t="shared" si="11"/>
        <v>784</v>
      </c>
      <c r="O194" s="42" t="s">
        <v>200</v>
      </c>
      <c r="Q194" s="1"/>
      <c r="R194" s="1"/>
      <c r="S194" s="4"/>
      <c r="T194" s="4"/>
    </row>
    <row r="195" s="2" customFormat="1" ht="31" customHeight="1" spans="1:20">
      <c r="A195" s="13">
        <v>191</v>
      </c>
      <c r="B195" s="34" t="s">
        <v>569</v>
      </c>
      <c r="C195" s="34" t="s">
        <v>643</v>
      </c>
      <c r="D195" s="34" t="s">
        <v>417</v>
      </c>
      <c r="E195" s="28" t="str">
        <f>VLOOKUP(D195,[1]Sheet1!$E:$F,2,FALSE)</f>
        <v>158****3749</v>
      </c>
      <c r="F195" s="34">
        <v>6.9</v>
      </c>
      <c r="G195" s="29">
        <v>3450</v>
      </c>
      <c r="H195" s="29">
        <v>500</v>
      </c>
      <c r="I195" s="34">
        <v>3748</v>
      </c>
      <c r="J195" s="38">
        <v>543.188405797101</v>
      </c>
      <c r="K195" s="39">
        <v>0.0863768115942028</v>
      </c>
      <c r="L195" s="40">
        <f t="shared" si="9"/>
        <v>3588</v>
      </c>
      <c r="M195" s="40">
        <f t="shared" si="10"/>
        <v>160</v>
      </c>
      <c r="N195" s="40">
        <f t="shared" si="11"/>
        <v>160</v>
      </c>
      <c r="O195" s="42" t="s">
        <v>644</v>
      </c>
      <c r="Q195" s="1"/>
      <c r="R195" s="1"/>
      <c r="S195" s="4"/>
      <c r="T195" s="4"/>
    </row>
    <row r="196" s="2" customFormat="1" ht="31" customHeight="1" spans="1:20">
      <c r="A196" s="13">
        <v>192</v>
      </c>
      <c r="B196" s="34" t="s">
        <v>569</v>
      </c>
      <c r="C196" s="34" t="s">
        <v>645</v>
      </c>
      <c r="D196" s="34" t="s">
        <v>516</v>
      </c>
      <c r="E196" s="28" t="str">
        <f>VLOOKUP(D196,[1]Sheet1!$E:$F,2,FALSE)</f>
        <v>130****0801</v>
      </c>
      <c r="F196" s="34">
        <v>26</v>
      </c>
      <c r="G196" s="29">
        <v>13000</v>
      </c>
      <c r="H196" s="29">
        <v>500</v>
      </c>
      <c r="I196" s="34">
        <v>14612</v>
      </c>
      <c r="J196" s="38">
        <v>562</v>
      </c>
      <c r="K196" s="43">
        <v>0.124</v>
      </c>
      <c r="L196" s="40">
        <f t="shared" si="9"/>
        <v>13520</v>
      </c>
      <c r="M196" s="40">
        <f t="shared" si="10"/>
        <v>1092</v>
      </c>
      <c r="N196" s="40">
        <f t="shared" si="11"/>
        <v>1092</v>
      </c>
      <c r="O196" s="42" t="s">
        <v>646</v>
      </c>
      <c r="Q196" s="1"/>
      <c r="R196" s="1"/>
      <c r="S196" s="4"/>
      <c r="T196" s="4"/>
    </row>
    <row r="197" s="2" customFormat="1" ht="31" customHeight="1" spans="1:20">
      <c r="A197" s="13">
        <v>193</v>
      </c>
      <c r="B197" s="34" t="s">
        <v>569</v>
      </c>
      <c r="C197" s="34" t="s">
        <v>647</v>
      </c>
      <c r="D197" s="34" t="s">
        <v>648</v>
      </c>
      <c r="E197" s="28" t="str">
        <f>VLOOKUP(D197,[1]Sheet1!$E:$F,2,FALSE)</f>
        <v>183****7885</v>
      </c>
      <c r="F197" s="34">
        <v>26</v>
      </c>
      <c r="G197" s="29">
        <v>11700</v>
      </c>
      <c r="H197" s="29">
        <v>450</v>
      </c>
      <c r="I197" s="34">
        <v>13884</v>
      </c>
      <c r="J197" s="38">
        <v>534</v>
      </c>
      <c r="K197" s="39">
        <v>0.186666666666667</v>
      </c>
      <c r="L197" s="40">
        <f t="shared" ref="L197:L202" si="12">F197*H197*1.04</f>
        <v>12168</v>
      </c>
      <c r="M197" s="40">
        <f t="shared" ref="M197:M206" si="13">I197-L197</f>
        <v>1716</v>
      </c>
      <c r="N197" s="40">
        <f t="shared" si="11"/>
        <v>1716</v>
      </c>
      <c r="O197" s="42" t="s">
        <v>649</v>
      </c>
      <c r="Q197" s="1"/>
      <c r="R197" s="1"/>
      <c r="S197" s="4"/>
      <c r="T197" s="4"/>
    </row>
    <row r="198" s="2" customFormat="1" ht="31" customHeight="1" spans="1:20">
      <c r="A198" s="13">
        <v>194</v>
      </c>
      <c r="B198" s="34" t="s">
        <v>569</v>
      </c>
      <c r="C198" s="34" t="s">
        <v>650</v>
      </c>
      <c r="D198" s="34" t="s">
        <v>493</v>
      </c>
      <c r="E198" s="28" t="str">
        <f>VLOOKUP(D198,[1]Sheet1!$E:$F,2,FALSE)</f>
        <v>137****9165</v>
      </c>
      <c r="F198" s="34">
        <v>26</v>
      </c>
      <c r="G198" s="29">
        <v>11700</v>
      </c>
      <c r="H198" s="29">
        <v>450</v>
      </c>
      <c r="I198" s="34">
        <v>12756</v>
      </c>
      <c r="J198" s="38">
        <v>490.615384615385</v>
      </c>
      <c r="K198" s="39">
        <v>0.0902564102564103</v>
      </c>
      <c r="L198" s="40">
        <f t="shared" si="12"/>
        <v>12168</v>
      </c>
      <c r="M198" s="40">
        <f t="shared" si="13"/>
        <v>588</v>
      </c>
      <c r="N198" s="40">
        <f t="shared" si="11"/>
        <v>588</v>
      </c>
      <c r="O198" s="42" t="s">
        <v>651</v>
      </c>
      <c r="Q198" s="1"/>
      <c r="R198" s="1"/>
      <c r="S198" s="4"/>
      <c r="T198" s="4"/>
    </row>
    <row r="199" s="2" customFormat="1" ht="31" customHeight="1" spans="1:20">
      <c r="A199" s="13">
        <v>195</v>
      </c>
      <c r="B199" s="34" t="s">
        <v>569</v>
      </c>
      <c r="C199" s="34" t="s">
        <v>652</v>
      </c>
      <c r="D199" s="34" t="s">
        <v>653</v>
      </c>
      <c r="E199" s="28" t="str">
        <f>VLOOKUP(D199,[1]Sheet1!$E:$F,2,FALSE)</f>
        <v>152****4507</v>
      </c>
      <c r="F199" s="34">
        <v>26</v>
      </c>
      <c r="G199" s="29">
        <v>10920</v>
      </c>
      <c r="H199" s="29">
        <v>420</v>
      </c>
      <c r="I199" s="34">
        <v>11680</v>
      </c>
      <c r="J199" s="38">
        <v>449.230769230769</v>
      </c>
      <c r="K199" s="39">
        <v>0.0695970695970696</v>
      </c>
      <c r="L199" s="40">
        <f t="shared" si="12"/>
        <v>11356.8</v>
      </c>
      <c r="M199" s="40">
        <f t="shared" si="13"/>
        <v>323.199999999999</v>
      </c>
      <c r="N199" s="40">
        <f t="shared" si="11"/>
        <v>323.199999999999</v>
      </c>
      <c r="O199" s="42" t="s">
        <v>654</v>
      </c>
      <c r="Q199" s="1"/>
      <c r="R199" s="1"/>
      <c r="S199" s="4"/>
      <c r="T199" s="4"/>
    </row>
    <row r="200" s="2" customFormat="1" ht="31" customHeight="1" spans="1:20">
      <c r="A200" s="13">
        <v>196</v>
      </c>
      <c r="B200" s="45" t="s">
        <v>655</v>
      </c>
      <c r="C200" s="45" t="s">
        <v>656</v>
      </c>
      <c r="D200" s="45" t="s">
        <v>657</v>
      </c>
      <c r="E200" s="46" t="s">
        <v>658</v>
      </c>
      <c r="F200" s="28">
        <v>194</v>
      </c>
      <c r="G200" s="28">
        <v>98940</v>
      </c>
      <c r="H200" s="28">
        <v>510</v>
      </c>
      <c r="I200" s="28">
        <v>103048</v>
      </c>
      <c r="J200" s="28">
        <v>531.18</v>
      </c>
      <c r="K200" s="53">
        <v>0.0415</v>
      </c>
      <c r="L200" s="54">
        <f t="shared" si="12"/>
        <v>102897.6</v>
      </c>
      <c r="M200" s="40">
        <f t="shared" si="13"/>
        <v>150.399999999994</v>
      </c>
      <c r="N200" s="40">
        <f>I200-L200</f>
        <v>150.399999999994</v>
      </c>
      <c r="O200" s="55" t="s">
        <v>255</v>
      </c>
      <c r="Q200" s="1"/>
      <c r="R200" s="1"/>
      <c r="S200" s="4"/>
      <c r="T200" s="4"/>
    </row>
    <row r="201" s="2" customFormat="1" ht="31" customHeight="1" spans="1:20">
      <c r="A201" s="13">
        <v>197</v>
      </c>
      <c r="B201" s="45" t="s">
        <v>655</v>
      </c>
      <c r="C201" s="45" t="s">
        <v>659</v>
      </c>
      <c r="D201" s="45" t="s">
        <v>660</v>
      </c>
      <c r="E201" s="47" t="s">
        <v>661</v>
      </c>
      <c r="F201" s="28">
        <v>149</v>
      </c>
      <c r="G201" s="28">
        <v>86420</v>
      </c>
      <c r="H201" s="28">
        <v>580</v>
      </c>
      <c r="I201" s="28">
        <v>90386</v>
      </c>
      <c r="J201" s="45">
        <v>606.62</v>
      </c>
      <c r="K201" s="53">
        <v>0.0459</v>
      </c>
      <c r="L201" s="54">
        <f t="shared" si="12"/>
        <v>89876.8</v>
      </c>
      <c r="M201" s="40">
        <f t="shared" si="13"/>
        <v>509.199999999997</v>
      </c>
      <c r="N201" s="40">
        <f>I201-L201</f>
        <v>509.199999999997</v>
      </c>
      <c r="O201" s="55" t="s">
        <v>662</v>
      </c>
      <c r="Q201" s="1"/>
      <c r="R201" s="1"/>
      <c r="S201" s="4"/>
      <c r="T201" s="4"/>
    </row>
    <row r="202" s="2" customFormat="1" ht="31" customHeight="1" spans="1:20">
      <c r="A202" s="13">
        <v>198</v>
      </c>
      <c r="B202" s="45" t="s">
        <v>655</v>
      </c>
      <c r="C202" s="45" t="s">
        <v>663</v>
      </c>
      <c r="D202" s="45" t="s">
        <v>664</v>
      </c>
      <c r="E202" s="46" t="s">
        <v>665</v>
      </c>
      <c r="F202" s="28">
        <v>186</v>
      </c>
      <c r="G202" s="28">
        <v>93000</v>
      </c>
      <c r="H202" s="28">
        <v>500</v>
      </c>
      <c r="I202" s="28">
        <v>97400</v>
      </c>
      <c r="J202" s="28">
        <v>523.66</v>
      </c>
      <c r="K202" s="53">
        <v>0.0473</v>
      </c>
      <c r="L202" s="54">
        <f t="shared" si="12"/>
        <v>96720</v>
      </c>
      <c r="M202" s="40">
        <f t="shared" si="13"/>
        <v>680</v>
      </c>
      <c r="N202" s="40">
        <f>I202-L202</f>
        <v>680</v>
      </c>
      <c r="O202" s="55" t="s">
        <v>666</v>
      </c>
      <c r="Q202" s="1"/>
      <c r="R202" s="1"/>
      <c r="S202" s="4"/>
      <c r="T202" s="4"/>
    </row>
    <row r="203" s="2" customFormat="1" ht="31" customHeight="1" spans="1:20">
      <c r="A203" s="13">
        <v>199</v>
      </c>
      <c r="B203" s="13" t="s">
        <v>667</v>
      </c>
      <c r="C203" s="13" t="s">
        <v>668</v>
      </c>
      <c r="D203" s="87" t="s">
        <v>669</v>
      </c>
      <c r="E203" s="13" t="s">
        <v>670</v>
      </c>
      <c r="F203" s="30">
        <v>50</v>
      </c>
      <c r="G203" s="30">
        <v>29037</v>
      </c>
      <c r="H203" s="30">
        <v>580.74</v>
      </c>
      <c r="I203" s="30">
        <v>30367</v>
      </c>
      <c r="J203" s="30">
        <v>607.34</v>
      </c>
      <c r="K203" s="30">
        <v>4.58</v>
      </c>
      <c r="L203" s="15">
        <f>G203*1.04</f>
        <v>30198.48</v>
      </c>
      <c r="M203" s="19">
        <f t="shared" si="13"/>
        <v>168.52</v>
      </c>
      <c r="N203" s="19">
        <f>M203</f>
        <v>168.52</v>
      </c>
      <c r="O203" s="20" t="s">
        <v>671</v>
      </c>
      <c r="Q203" s="1"/>
      <c r="R203" s="1"/>
      <c r="S203" s="4"/>
      <c r="T203" s="4"/>
    </row>
    <row r="204" s="3" customFormat="1" ht="31" customHeight="1" spans="1:20">
      <c r="A204" s="13">
        <v>200</v>
      </c>
      <c r="B204" s="13" t="s">
        <v>667</v>
      </c>
      <c r="C204" s="13" t="s">
        <v>672</v>
      </c>
      <c r="D204" s="87" t="s">
        <v>673</v>
      </c>
      <c r="E204" s="13" t="s">
        <v>674</v>
      </c>
      <c r="F204" s="30">
        <v>137.5</v>
      </c>
      <c r="G204" s="30">
        <v>80822.5</v>
      </c>
      <c r="H204" s="30">
        <v>587.8</v>
      </c>
      <c r="I204" s="30">
        <v>84368</v>
      </c>
      <c r="J204" s="30">
        <v>613.59</v>
      </c>
      <c r="K204" s="30">
        <v>4.39</v>
      </c>
      <c r="L204" s="15">
        <f>G204*1.04</f>
        <v>84055.4</v>
      </c>
      <c r="M204" s="19">
        <f t="shared" si="13"/>
        <v>312.599999999991</v>
      </c>
      <c r="N204" s="19">
        <f>M204</f>
        <v>312.599999999991</v>
      </c>
      <c r="O204" s="20" t="s">
        <v>675</v>
      </c>
      <c r="Q204" s="1"/>
      <c r="R204" s="1"/>
      <c r="S204" s="4"/>
      <c r="T204" s="4"/>
    </row>
    <row r="205" s="3" customFormat="1" ht="31" customHeight="1" spans="1:20">
      <c r="A205" s="13">
        <v>201</v>
      </c>
      <c r="B205" s="13" t="s">
        <v>667</v>
      </c>
      <c r="C205" s="13" t="s">
        <v>676</v>
      </c>
      <c r="D205" s="13" t="s">
        <v>677</v>
      </c>
      <c r="E205" s="13" t="s">
        <v>678</v>
      </c>
      <c r="F205" s="30">
        <v>30</v>
      </c>
      <c r="G205" s="30">
        <v>17606.1</v>
      </c>
      <c r="H205" s="30">
        <v>586.87</v>
      </c>
      <c r="I205" s="30">
        <v>18324</v>
      </c>
      <c r="J205" s="30">
        <v>610.8</v>
      </c>
      <c r="K205" s="30">
        <v>4.08</v>
      </c>
      <c r="L205" s="15">
        <f>G205*1.04</f>
        <v>18310.344</v>
      </c>
      <c r="M205" s="19">
        <f t="shared" si="13"/>
        <v>13.6560000000027</v>
      </c>
      <c r="N205" s="19">
        <f>M205</f>
        <v>13.6560000000027</v>
      </c>
      <c r="O205" s="20" t="s">
        <v>352</v>
      </c>
      <c r="Q205" s="1"/>
      <c r="R205" s="1"/>
      <c r="S205" s="4"/>
      <c r="T205" s="4"/>
    </row>
    <row r="206" s="3" customFormat="1" ht="31" customHeight="1" spans="1:20">
      <c r="A206" s="13">
        <v>202</v>
      </c>
      <c r="B206" s="13" t="s">
        <v>667</v>
      </c>
      <c r="C206" s="13" t="s">
        <v>679</v>
      </c>
      <c r="D206" s="87" t="s">
        <v>680</v>
      </c>
      <c r="E206" s="13" t="s">
        <v>681</v>
      </c>
      <c r="F206" s="30">
        <v>50</v>
      </c>
      <c r="G206" s="30">
        <v>29390</v>
      </c>
      <c r="H206" s="30">
        <v>587.8</v>
      </c>
      <c r="I206" s="30">
        <v>30970</v>
      </c>
      <c r="J206" s="30">
        <v>619.4</v>
      </c>
      <c r="K206" s="30">
        <v>5.38</v>
      </c>
      <c r="L206" s="15">
        <f>G206*1.04</f>
        <v>30565.6</v>
      </c>
      <c r="M206" s="19">
        <f t="shared" si="13"/>
        <v>404.399999999998</v>
      </c>
      <c r="N206" s="19">
        <f>M206</f>
        <v>404.399999999998</v>
      </c>
      <c r="O206" s="20" t="s">
        <v>682</v>
      </c>
      <c r="Q206" s="1"/>
      <c r="R206" s="1"/>
      <c r="S206" s="4"/>
      <c r="T206" s="4"/>
    </row>
    <row r="207" s="1" customFormat="1" ht="31" customHeight="1" spans="1:20">
      <c r="A207" s="13">
        <v>203</v>
      </c>
      <c r="B207" s="13" t="s">
        <v>667</v>
      </c>
      <c r="C207" s="13" t="s">
        <v>683</v>
      </c>
      <c r="D207" s="87" t="s">
        <v>684</v>
      </c>
      <c r="E207" s="13" t="s">
        <v>685</v>
      </c>
      <c r="F207" s="30">
        <v>16</v>
      </c>
      <c r="G207" s="30">
        <v>9404.8</v>
      </c>
      <c r="H207" s="30">
        <v>587.8</v>
      </c>
      <c r="I207" s="30">
        <v>9781</v>
      </c>
      <c r="J207" s="30">
        <v>611.31</v>
      </c>
      <c r="K207" s="30">
        <v>4</v>
      </c>
      <c r="L207" s="15">
        <f>G207*1.04</f>
        <v>9780.992</v>
      </c>
      <c r="M207" s="19">
        <v>0</v>
      </c>
      <c r="N207" s="19">
        <f>M207</f>
        <v>0</v>
      </c>
      <c r="O207" s="20" t="s">
        <v>686</v>
      </c>
      <c r="S207" s="4"/>
      <c r="T207" s="4"/>
    </row>
    <row r="208" s="1" customFormat="1" ht="31" customHeight="1" spans="1:20">
      <c r="A208" s="13">
        <v>204</v>
      </c>
      <c r="B208" s="13" t="s">
        <v>687</v>
      </c>
      <c r="C208" s="30" t="s">
        <v>688</v>
      </c>
      <c r="D208" s="88" t="s">
        <v>689</v>
      </c>
      <c r="E208" s="13" t="s">
        <v>690</v>
      </c>
      <c r="F208" s="30">
        <v>52</v>
      </c>
      <c r="G208" s="30">
        <v>28600</v>
      </c>
      <c r="H208" s="30">
        <v>550</v>
      </c>
      <c r="I208" s="30">
        <v>31044</v>
      </c>
      <c r="J208" s="15">
        <v>597</v>
      </c>
      <c r="K208" s="56">
        <v>8.55</v>
      </c>
      <c r="L208" s="15">
        <v>29744</v>
      </c>
      <c r="M208" s="19">
        <v>1300</v>
      </c>
      <c r="N208" s="19">
        <v>1300</v>
      </c>
      <c r="O208" s="20" t="s">
        <v>390</v>
      </c>
      <c r="S208" s="4"/>
      <c r="T208" s="4"/>
    </row>
    <row r="209" s="1" customFormat="1" ht="31" customHeight="1" spans="1:20">
      <c r="A209" s="13">
        <v>205</v>
      </c>
      <c r="B209" s="13" t="s">
        <v>687</v>
      </c>
      <c r="C209" s="30" t="s">
        <v>691</v>
      </c>
      <c r="D209" s="30" t="s">
        <v>692</v>
      </c>
      <c r="E209" s="13" t="s">
        <v>693</v>
      </c>
      <c r="F209" s="30">
        <v>25.5</v>
      </c>
      <c r="G209" s="30">
        <v>14968.5</v>
      </c>
      <c r="H209" s="30">
        <v>587</v>
      </c>
      <c r="I209" s="30">
        <v>15724</v>
      </c>
      <c r="J209" s="15">
        <v>616.63</v>
      </c>
      <c r="K209" s="56">
        <v>5.05</v>
      </c>
      <c r="L209" s="15">
        <v>15567.24</v>
      </c>
      <c r="M209" s="19">
        <v>156.76</v>
      </c>
      <c r="N209" s="19">
        <v>156.76</v>
      </c>
      <c r="O209" s="20" t="s">
        <v>247</v>
      </c>
      <c r="S209" s="4"/>
      <c r="T209" s="4"/>
    </row>
    <row r="210" s="1" customFormat="1" ht="31" customHeight="1" spans="1:20">
      <c r="A210" s="13">
        <v>206</v>
      </c>
      <c r="B210" s="13" t="s">
        <v>687</v>
      </c>
      <c r="C210" s="30" t="s">
        <v>694</v>
      </c>
      <c r="D210" s="30" t="s">
        <v>695</v>
      </c>
      <c r="E210" s="13" t="s">
        <v>696</v>
      </c>
      <c r="F210" s="30">
        <v>40</v>
      </c>
      <c r="G210" s="30">
        <v>23400</v>
      </c>
      <c r="H210" s="30">
        <v>585</v>
      </c>
      <c r="I210" s="30">
        <v>24671</v>
      </c>
      <c r="J210" s="15">
        <v>616.78</v>
      </c>
      <c r="K210" s="56">
        <v>5.43</v>
      </c>
      <c r="L210" s="15">
        <v>24336</v>
      </c>
      <c r="M210" s="19">
        <v>335</v>
      </c>
      <c r="N210" s="19">
        <v>335</v>
      </c>
      <c r="O210" s="20" t="s">
        <v>697</v>
      </c>
      <c r="S210" s="4"/>
      <c r="T210" s="4"/>
    </row>
    <row r="211" s="1" customFormat="1" ht="31" customHeight="1" spans="1:20">
      <c r="A211" s="13">
        <v>207</v>
      </c>
      <c r="B211" s="13" t="s">
        <v>698</v>
      </c>
      <c r="C211" s="48" t="s">
        <v>699</v>
      </c>
      <c r="D211" s="13" t="s">
        <v>700</v>
      </c>
      <c r="E211" s="13" t="s">
        <v>701</v>
      </c>
      <c r="F211" s="49" t="s">
        <v>702</v>
      </c>
      <c r="G211" s="23">
        <v>103635.5</v>
      </c>
      <c r="H211" s="30">
        <v>545.45</v>
      </c>
      <c r="I211" s="28">
        <v>113067</v>
      </c>
      <c r="J211" s="15">
        <v>595.09</v>
      </c>
      <c r="K211" s="57">
        <v>9.1</v>
      </c>
      <c r="L211" s="40">
        <v>107780.92</v>
      </c>
      <c r="M211" s="40">
        <v>5286.08</v>
      </c>
      <c r="N211" s="40">
        <v>5286.08</v>
      </c>
      <c r="O211" s="20" t="s">
        <v>703</v>
      </c>
      <c r="S211" s="4"/>
      <c r="T211" s="4"/>
    </row>
    <row r="212" s="1" customFormat="1" ht="31" customHeight="1" spans="1:20">
      <c r="A212" s="13">
        <v>208</v>
      </c>
      <c r="B212" s="13" t="s">
        <v>698</v>
      </c>
      <c r="C212" s="48" t="s">
        <v>704</v>
      </c>
      <c r="D212" s="13" t="s">
        <v>705</v>
      </c>
      <c r="E212" s="13" t="s">
        <v>706</v>
      </c>
      <c r="F212" s="49" t="s">
        <v>707</v>
      </c>
      <c r="G212" s="23">
        <v>39893.6</v>
      </c>
      <c r="H212" s="30">
        <v>498.67</v>
      </c>
      <c r="I212" s="28">
        <v>44226</v>
      </c>
      <c r="J212" s="15">
        <v>552.83</v>
      </c>
      <c r="K212" s="57">
        <v>10.86</v>
      </c>
      <c r="L212" s="40">
        <v>41489.344</v>
      </c>
      <c r="M212" s="40">
        <v>2736.66</v>
      </c>
      <c r="N212" s="40">
        <v>2736.66</v>
      </c>
      <c r="O212" s="20" t="s">
        <v>708</v>
      </c>
      <c r="S212" s="4"/>
      <c r="T212" s="4"/>
    </row>
    <row r="213" s="1" customFormat="1" ht="31" customHeight="1" spans="1:20">
      <c r="A213" s="13">
        <v>209</v>
      </c>
      <c r="B213" s="13" t="s">
        <v>698</v>
      </c>
      <c r="C213" s="48" t="s">
        <v>709</v>
      </c>
      <c r="D213" s="13" t="s">
        <v>710</v>
      </c>
      <c r="E213" s="13" t="s">
        <v>711</v>
      </c>
      <c r="F213" s="49" t="s">
        <v>712</v>
      </c>
      <c r="G213" s="23">
        <v>45348</v>
      </c>
      <c r="H213" s="30">
        <v>453.48</v>
      </c>
      <c r="I213" s="28">
        <v>47606</v>
      </c>
      <c r="J213" s="15">
        <v>476.06</v>
      </c>
      <c r="K213" s="57">
        <v>4.98</v>
      </c>
      <c r="L213" s="40">
        <v>47161.92</v>
      </c>
      <c r="M213" s="40">
        <v>444.08</v>
      </c>
      <c r="N213" s="40">
        <v>444.08</v>
      </c>
      <c r="O213" s="20" t="s">
        <v>713</v>
      </c>
      <c r="S213" s="4"/>
      <c r="T213" s="4"/>
    </row>
    <row r="214" s="1" customFormat="1" ht="31" customHeight="1" spans="1:20">
      <c r="A214" s="13">
        <v>210</v>
      </c>
      <c r="B214" s="13" t="s">
        <v>698</v>
      </c>
      <c r="C214" s="48" t="s">
        <v>714</v>
      </c>
      <c r="D214" s="13" t="s">
        <v>715</v>
      </c>
      <c r="E214" s="13" t="s">
        <v>716</v>
      </c>
      <c r="F214" s="49" t="s">
        <v>717</v>
      </c>
      <c r="G214" s="23">
        <v>112450.7</v>
      </c>
      <c r="H214" s="30">
        <v>548.54</v>
      </c>
      <c r="I214" s="28">
        <v>120694</v>
      </c>
      <c r="J214" s="15">
        <v>588.75</v>
      </c>
      <c r="K214" s="57">
        <v>7.33</v>
      </c>
      <c r="L214" s="40">
        <v>116948.728</v>
      </c>
      <c r="M214" s="40">
        <v>3745.27</v>
      </c>
      <c r="N214" s="40">
        <v>3745.27</v>
      </c>
      <c r="O214" s="20" t="s">
        <v>718</v>
      </c>
      <c r="S214" s="4"/>
      <c r="T214" s="4"/>
    </row>
    <row r="215" s="1" customFormat="1" ht="31" customHeight="1" spans="1:20">
      <c r="A215" s="13">
        <v>211</v>
      </c>
      <c r="B215" s="13" t="s">
        <v>698</v>
      </c>
      <c r="C215" s="48" t="s">
        <v>719</v>
      </c>
      <c r="D215" s="13" t="s">
        <v>720</v>
      </c>
      <c r="E215" s="13" t="s">
        <v>721</v>
      </c>
      <c r="F215" s="49" t="s">
        <v>712</v>
      </c>
      <c r="G215" s="23">
        <v>50386</v>
      </c>
      <c r="H215" s="19">
        <v>503.86</v>
      </c>
      <c r="I215" s="28">
        <v>52800</v>
      </c>
      <c r="J215" s="15">
        <v>528</v>
      </c>
      <c r="K215" s="57">
        <v>4.79</v>
      </c>
      <c r="L215" s="40">
        <v>52401.44</v>
      </c>
      <c r="M215" s="40">
        <v>398.56</v>
      </c>
      <c r="N215" s="40">
        <v>398.56</v>
      </c>
      <c r="O215" s="20" t="s">
        <v>283</v>
      </c>
      <c r="S215" s="4"/>
      <c r="T215" s="4"/>
    </row>
    <row r="216" s="1" customFormat="1" ht="31" customHeight="1" spans="1:20">
      <c r="A216" s="13">
        <v>212</v>
      </c>
      <c r="B216" s="13" t="s">
        <v>698</v>
      </c>
      <c r="C216" s="48" t="s">
        <v>722</v>
      </c>
      <c r="D216" s="13" t="s">
        <v>723</v>
      </c>
      <c r="E216" s="13" t="s">
        <v>724</v>
      </c>
      <c r="F216" s="49" t="s">
        <v>725</v>
      </c>
      <c r="G216" s="23">
        <v>135705</v>
      </c>
      <c r="H216" s="19">
        <v>542.82</v>
      </c>
      <c r="I216" s="28">
        <v>145956</v>
      </c>
      <c r="J216" s="15">
        <v>583.82</v>
      </c>
      <c r="K216" s="57">
        <v>7.55</v>
      </c>
      <c r="L216" s="40">
        <v>141133.2</v>
      </c>
      <c r="M216" s="40">
        <v>4822.8</v>
      </c>
      <c r="N216" s="40">
        <v>4822.8</v>
      </c>
      <c r="O216" s="20" t="s">
        <v>726</v>
      </c>
      <c r="S216" s="4"/>
      <c r="T216" s="4"/>
    </row>
    <row r="217" s="1" customFormat="1" ht="31" customHeight="1" spans="1:20">
      <c r="A217" s="13">
        <v>213</v>
      </c>
      <c r="B217" s="13" t="s">
        <v>698</v>
      </c>
      <c r="C217" s="48" t="s">
        <v>727</v>
      </c>
      <c r="D217" s="13" t="s">
        <v>728</v>
      </c>
      <c r="E217" s="13" t="s">
        <v>729</v>
      </c>
      <c r="F217" s="49" t="s">
        <v>730</v>
      </c>
      <c r="G217" s="23">
        <v>106902</v>
      </c>
      <c r="H217" s="19">
        <v>534.51</v>
      </c>
      <c r="I217" s="28">
        <v>113136</v>
      </c>
      <c r="J217" s="15">
        <v>565.68</v>
      </c>
      <c r="K217" s="57">
        <v>5.83</v>
      </c>
      <c r="L217" s="40">
        <v>111178.08</v>
      </c>
      <c r="M217" s="40">
        <v>1957.92</v>
      </c>
      <c r="N217" s="40">
        <v>1957.92</v>
      </c>
      <c r="O217" s="20" t="s">
        <v>731</v>
      </c>
      <c r="S217" s="4"/>
      <c r="T217" s="4"/>
    </row>
    <row r="218" s="1" customFormat="1" ht="31" customHeight="1" spans="1:20">
      <c r="A218" s="13">
        <v>214</v>
      </c>
      <c r="B218" s="13" t="s">
        <v>698</v>
      </c>
      <c r="C218" s="48" t="s">
        <v>732</v>
      </c>
      <c r="D218" s="13" t="s">
        <v>733</v>
      </c>
      <c r="E218" s="13" t="s">
        <v>734</v>
      </c>
      <c r="F218" s="49" t="s">
        <v>735</v>
      </c>
      <c r="G218" s="23">
        <v>22907.5</v>
      </c>
      <c r="H218" s="19">
        <v>458.15</v>
      </c>
      <c r="I218" s="28">
        <v>24648</v>
      </c>
      <c r="J218" s="15">
        <v>492.96</v>
      </c>
      <c r="K218" s="58">
        <v>7.6</v>
      </c>
      <c r="L218" s="40">
        <v>23823.8</v>
      </c>
      <c r="M218" s="40">
        <v>824.2</v>
      </c>
      <c r="N218" s="40">
        <v>824.2</v>
      </c>
      <c r="O218" s="20" t="s">
        <v>736</v>
      </c>
      <c r="S218" s="4"/>
      <c r="T218" s="4"/>
    </row>
    <row r="219" s="1" customFormat="1" ht="31" customHeight="1" spans="1:20">
      <c r="A219" s="13">
        <v>215</v>
      </c>
      <c r="B219" s="13" t="s">
        <v>698</v>
      </c>
      <c r="C219" s="48" t="s">
        <v>737</v>
      </c>
      <c r="D219" s="13" t="s">
        <v>738</v>
      </c>
      <c r="E219" s="13" t="s">
        <v>739</v>
      </c>
      <c r="F219" s="49" t="s">
        <v>740</v>
      </c>
      <c r="G219" s="23">
        <v>55663.2</v>
      </c>
      <c r="H219" s="19">
        <v>463.86</v>
      </c>
      <c r="I219" s="28">
        <v>59250</v>
      </c>
      <c r="J219" s="15">
        <v>493.75</v>
      </c>
      <c r="K219" s="57">
        <v>6.44</v>
      </c>
      <c r="L219" s="40">
        <v>57889.73</v>
      </c>
      <c r="M219" s="40">
        <v>1360.27</v>
      </c>
      <c r="N219" s="40">
        <v>1360.27</v>
      </c>
      <c r="O219" s="20" t="s">
        <v>741</v>
      </c>
      <c r="S219" s="4"/>
      <c r="T219" s="4"/>
    </row>
    <row r="220" s="1" customFormat="1" ht="31" customHeight="1" spans="1:20">
      <c r="A220" s="13">
        <v>216</v>
      </c>
      <c r="B220" s="13" t="s">
        <v>698</v>
      </c>
      <c r="C220" s="48" t="s">
        <v>742</v>
      </c>
      <c r="D220" s="13" t="s">
        <v>743</v>
      </c>
      <c r="E220" s="13" t="s">
        <v>744</v>
      </c>
      <c r="F220" s="49" t="s">
        <v>745</v>
      </c>
      <c r="G220" s="23">
        <v>155782.52</v>
      </c>
      <c r="H220" s="19">
        <v>548.53</v>
      </c>
      <c r="I220" s="28">
        <v>170200</v>
      </c>
      <c r="J220" s="15">
        <v>599.3</v>
      </c>
      <c r="K220" s="57">
        <v>9.25</v>
      </c>
      <c r="L220" s="40">
        <v>162013.82</v>
      </c>
      <c r="M220" s="40">
        <v>8186.18</v>
      </c>
      <c r="N220" s="40">
        <v>8186.18</v>
      </c>
      <c r="O220" s="20" t="s">
        <v>746</v>
      </c>
      <c r="S220" s="4"/>
      <c r="T220" s="4"/>
    </row>
    <row r="221" s="1" customFormat="1" ht="31" customHeight="1" spans="1:20">
      <c r="A221" s="13">
        <v>217</v>
      </c>
      <c r="B221" s="13" t="s">
        <v>747</v>
      </c>
      <c r="C221" s="50" t="s">
        <v>748</v>
      </c>
      <c r="D221" s="13" t="s">
        <v>749</v>
      </c>
      <c r="E221" s="50" t="s">
        <v>750</v>
      </c>
      <c r="F221" s="50">
        <v>59.5</v>
      </c>
      <c r="G221" s="50">
        <v>32725</v>
      </c>
      <c r="H221" s="30">
        <v>550</v>
      </c>
      <c r="I221" s="50">
        <v>34180</v>
      </c>
      <c r="J221" s="15">
        <v>574.45</v>
      </c>
      <c r="K221" s="56">
        <v>4.45</v>
      </c>
      <c r="L221" s="15">
        <v>34034</v>
      </c>
      <c r="M221" s="19">
        <v>146</v>
      </c>
      <c r="N221" s="19">
        <v>146</v>
      </c>
      <c r="O221" s="20" t="s">
        <v>751</v>
      </c>
      <c r="S221" s="4"/>
      <c r="T221" s="4"/>
    </row>
    <row r="222" s="1" customFormat="1" ht="31" customHeight="1" spans="1:20">
      <c r="A222" s="13">
        <v>218</v>
      </c>
      <c r="B222" s="13" t="s">
        <v>747</v>
      </c>
      <c r="C222" s="50" t="s">
        <v>752</v>
      </c>
      <c r="D222" s="13" t="s">
        <v>753</v>
      </c>
      <c r="E222" s="51" t="s">
        <v>754</v>
      </c>
      <c r="F222" s="50">
        <v>50</v>
      </c>
      <c r="G222" s="50">
        <v>27250</v>
      </c>
      <c r="H222" s="30">
        <v>545</v>
      </c>
      <c r="I222" s="50">
        <v>28433</v>
      </c>
      <c r="J222" s="40">
        <v>568.66</v>
      </c>
      <c r="K222" s="57">
        <v>4.34</v>
      </c>
      <c r="L222" s="15">
        <v>28340</v>
      </c>
      <c r="M222" s="19">
        <v>93</v>
      </c>
      <c r="N222" s="19">
        <v>93</v>
      </c>
      <c r="O222" s="20" t="s">
        <v>755</v>
      </c>
      <c r="S222" s="4"/>
      <c r="T222" s="4"/>
    </row>
    <row r="223" s="1" customFormat="1" ht="31" customHeight="1" spans="1:20">
      <c r="A223" s="13">
        <v>219</v>
      </c>
      <c r="B223" s="13" t="s">
        <v>747</v>
      </c>
      <c r="C223" s="50" t="s">
        <v>756</v>
      </c>
      <c r="D223" s="13" t="s">
        <v>757</v>
      </c>
      <c r="E223" s="51" t="s">
        <v>758</v>
      </c>
      <c r="F223" s="50">
        <v>57</v>
      </c>
      <c r="G223" s="50">
        <v>31350</v>
      </c>
      <c r="H223" s="30">
        <v>550</v>
      </c>
      <c r="I223" s="50">
        <v>32668</v>
      </c>
      <c r="J223" s="40">
        <v>573.12</v>
      </c>
      <c r="K223" s="58">
        <v>4.2</v>
      </c>
      <c r="L223" s="15">
        <v>32604</v>
      </c>
      <c r="M223" s="19">
        <v>64</v>
      </c>
      <c r="N223" s="19">
        <v>64</v>
      </c>
      <c r="O223" s="20" t="s">
        <v>759</v>
      </c>
      <c r="S223" s="4"/>
      <c r="T223" s="4"/>
    </row>
    <row r="224" s="1" customFormat="1" ht="31" customHeight="1" spans="1:20">
      <c r="A224" s="13">
        <v>220</v>
      </c>
      <c r="B224" s="13" t="s">
        <v>747</v>
      </c>
      <c r="C224" s="50" t="s">
        <v>760</v>
      </c>
      <c r="D224" s="13" t="s">
        <v>761</v>
      </c>
      <c r="E224" s="51" t="s">
        <v>762</v>
      </c>
      <c r="F224" s="50">
        <v>40</v>
      </c>
      <c r="G224" s="50">
        <v>22000</v>
      </c>
      <c r="H224" s="30">
        <v>550</v>
      </c>
      <c r="I224" s="50">
        <v>23908</v>
      </c>
      <c r="J224" s="40">
        <v>597.7</v>
      </c>
      <c r="K224" s="57">
        <v>8.67</v>
      </c>
      <c r="L224" s="15">
        <v>22880</v>
      </c>
      <c r="M224" s="19">
        <v>1028</v>
      </c>
      <c r="N224" s="19">
        <v>1028</v>
      </c>
      <c r="O224" s="20" t="s">
        <v>763</v>
      </c>
      <c r="S224" s="4"/>
      <c r="T224" s="4"/>
    </row>
    <row r="225" s="1" customFormat="1" ht="31" customHeight="1" spans="1:20">
      <c r="A225" s="13">
        <v>221</v>
      </c>
      <c r="B225" s="13" t="s">
        <v>747</v>
      </c>
      <c r="C225" s="50" t="s">
        <v>764</v>
      </c>
      <c r="D225" s="13" t="s">
        <v>765</v>
      </c>
      <c r="E225" s="51" t="s">
        <v>766</v>
      </c>
      <c r="F225" s="50">
        <v>229.2</v>
      </c>
      <c r="G225" s="50">
        <v>126060</v>
      </c>
      <c r="H225" s="30">
        <v>550</v>
      </c>
      <c r="I225" s="50">
        <v>131100</v>
      </c>
      <c r="J225" s="15">
        <v>571.99</v>
      </c>
      <c r="K225" s="56">
        <v>4</v>
      </c>
      <c r="L225" s="15">
        <v>131102.4</v>
      </c>
      <c r="M225" s="19">
        <v>0</v>
      </c>
      <c r="N225" s="19">
        <v>0</v>
      </c>
      <c r="O225" s="20" t="s">
        <v>686</v>
      </c>
      <c r="S225" s="4"/>
      <c r="T225" s="4"/>
    </row>
    <row r="226" s="1" customFormat="1" ht="31" customHeight="1" spans="1:20">
      <c r="A226" s="13">
        <v>222</v>
      </c>
      <c r="B226" s="13" t="s">
        <v>767</v>
      </c>
      <c r="C226" s="30" t="s">
        <v>768</v>
      </c>
      <c r="D226" s="13" t="s">
        <v>769</v>
      </c>
      <c r="E226" s="13" t="s">
        <v>770</v>
      </c>
      <c r="F226" s="30">
        <v>83</v>
      </c>
      <c r="G226" s="30">
        <v>45650</v>
      </c>
      <c r="H226" s="30">
        <v>550</v>
      </c>
      <c r="I226" s="30">
        <v>49988</v>
      </c>
      <c r="J226" s="15">
        <v>602.27</v>
      </c>
      <c r="K226" s="56">
        <v>9.5</v>
      </c>
      <c r="L226" s="15">
        <v>47476</v>
      </c>
      <c r="M226" s="19">
        <v>2512</v>
      </c>
      <c r="N226" s="19">
        <v>2512</v>
      </c>
      <c r="O226" s="20" t="s">
        <v>771</v>
      </c>
      <c r="S226" s="4"/>
      <c r="T226" s="4"/>
    </row>
    <row r="227" s="1" customFormat="1" ht="31" customHeight="1" spans="1:20">
      <c r="A227" s="13">
        <v>223</v>
      </c>
      <c r="B227" s="13" t="s">
        <v>767</v>
      </c>
      <c r="C227" s="30" t="s">
        <v>772</v>
      </c>
      <c r="D227" s="13" t="s">
        <v>773</v>
      </c>
      <c r="E227" s="13" t="s">
        <v>774</v>
      </c>
      <c r="F227" s="30">
        <v>150</v>
      </c>
      <c r="G227" s="30">
        <v>72000</v>
      </c>
      <c r="H227" s="30">
        <v>480</v>
      </c>
      <c r="I227" s="30">
        <v>82404</v>
      </c>
      <c r="J227" s="15">
        <v>549.36</v>
      </c>
      <c r="K227" s="56">
        <v>14.45</v>
      </c>
      <c r="L227" s="15">
        <v>74880</v>
      </c>
      <c r="M227" s="19">
        <v>7524</v>
      </c>
      <c r="N227" s="19">
        <v>7524</v>
      </c>
      <c r="O227" s="20" t="s">
        <v>775</v>
      </c>
      <c r="S227" s="4"/>
      <c r="T227" s="4"/>
    </row>
    <row r="228" s="1" customFormat="1" ht="31" customHeight="1" spans="1:20">
      <c r="A228" s="13">
        <v>224</v>
      </c>
      <c r="B228" s="13" t="s">
        <v>767</v>
      </c>
      <c r="C228" s="30" t="s">
        <v>776</v>
      </c>
      <c r="D228" s="13" t="s">
        <v>777</v>
      </c>
      <c r="E228" s="13" t="s">
        <v>778</v>
      </c>
      <c r="F228" s="30">
        <v>50</v>
      </c>
      <c r="G228" s="30">
        <v>25000</v>
      </c>
      <c r="H228" s="30">
        <v>500</v>
      </c>
      <c r="I228" s="30">
        <v>26238</v>
      </c>
      <c r="J228" s="15">
        <v>524.76</v>
      </c>
      <c r="K228" s="56">
        <v>4.95</v>
      </c>
      <c r="L228" s="15">
        <v>26000</v>
      </c>
      <c r="M228" s="19">
        <v>238</v>
      </c>
      <c r="N228" s="19">
        <v>238</v>
      </c>
      <c r="O228" s="20" t="s">
        <v>306</v>
      </c>
      <c r="S228" s="4"/>
      <c r="T228" s="4"/>
    </row>
    <row r="229" s="1" customFormat="1" ht="31" customHeight="1" spans="1:20">
      <c r="A229" s="13">
        <v>225</v>
      </c>
      <c r="B229" s="13" t="s">
        <v>767</v>
      </c>
      <c r="C229" s="27" t="s">
        <v>779</v>
      </c>
      <c r="D229" s="13" t="s">
        <v>780</v>
      </c>
      <c r="E229" s="13" t="s">
        <v>781</v>
      </c>
      <c r="F229" s="30">
        <v>96</v>
      </c>
      <c r="G229" s="30">
        <v>48000</v>
      </c>
      <c r="H229" s="30">
        <v>500</v>
      </c>
      <c r="I229" s="30">
        <v>50325</v>
      </c>
      <c r="J229" s="15">
        <v>524.22</v>
      </c>
      <c r="K229" s="56">
        <v>4.84</v>
      </c>
      <c r="L229" s="15">
        <v>49920</v>
      </c>
      <c r="M229" s="19">
        <v>405</v>
      </c>
      <c r="N229" s="19">
        <v>405</v>
      </c>
      <c r="O229" s="20" t="s">
        <v>372</v>
      </c>
      <c r="S229" s="4"/>
      <c r="T229" s="4"/>
    </row>
    <row r="230" s="1" customFormat="1" ht="31" customHeight="1" spans="1:20">
      <c r="A230" s="13">
        <v>226</v>
      </c>
      <c r="B230" s="13" t="s">
        <v>767</v>
      </c>
      <c r="C230" s="27" t="s">
        <v>782</v>
      </c>
      <c r="D230" s="13" t="s">
        <v>783</v>
      </c>
      <c r="E230" s="13" t="s">
        <v>781</v>
      </c>
      <c r="F230" s="30">
        <v>120</v>
      </c>
      <c r="G230" s="30">
        <v>57600</v>
      </c>
      <c r="H230" s="30">
        <v>480</v>
      </c>
      <c r="I230" s="30">
        <v>60384</v>
      </c>
      <c r="J230" s="15">
        <v>503.2</v>
      </c>
      <c r="K230" s="56">
        <v>4.83</v>
      </c>
      <c r="L230" s="15">
        <v>59904</v>
      </c>
      <c r="M230" s="19">
        <v>480</v>
      </c>
      <c r="N230" s="19">
        <v>480</v>
      </c>
      <c r="O230" s="20" t="s">
        <v>784</v>
      </c>
      <c r="S230" s="4"/>
      <c r="T230" s="4"/>
    </row>
    <row r="231" s="1" customFormat="1" ht="31" customHeight="1" spans="1:20">
      <c r="A231" s="13">
        <v>227</v>
      </c>
      <c r="B231" s="13" t="s">
        <v>767</v>
      </c>
      <c r="C231" s="30" t="s">
        <v>785</v>
      </c>
      <c r="D231" s="13" t="s">
        <v>786</v>
      </c>
      <c r="E231" s="13" t="s">
        <v>787</v>
      </c>
      <c r="F231" s="30">
        <v>156</v>
      </c>
      <c r="G231" s="30">
        <v>78000</v>
      </c>
      <c r="H231" s="30">
        <v>500</v>
      </c>
      <c r="I231" s="30">
        <v>84884</v>
      </c>
      <c r="J231" s="15">
        <v>544.13</v>
      </c>
      <c r="K231" s="56">
        <v>8.83</v>
      </c>
      <c r="L231" s="15">
        <v>81120</v>
      </c>
      <c r="M231" s="19">
        <v>3764</v>
      </c>
      <c r="N231" s="19">
        <v>3764</v>
      </c>
      <c r="O231" s="20" t="s">
        <v>788</v>
      </c>
      <c r="S231" s="4"/>
      <c r="T231" s="4"/>
    </row>
    <row r="232" s="1" customFormat="1" ht="31" customHeight="1" spans="1:20">
      <c r="A232" s="13">
        <v>228</v>
      </c>
      <c r="B232" s="13" t="s">
        <v>767</v>
      </c>
      <c r="C232" s="30" t="s">
        <v>789</v>
      </c>
      <c r="D232" s="13" t="s">
        <v>790</v>
      </c>
      <c r="E232" s="13" t="s">
        <v>781</v>
      </c>
      <c r="F232" s="30">
        <v>155</v>
      </c>
      <c r="G232" s="30">
        <v>79050</v>
      </c>
      <c r="H232" s="30">
        <v>510</v>
      </c>
      <c r="I232" s="30">
        <v>93132</v>
      </c>
      <c r="J232" s="15">
        <v>600.85</v>
      </c>
      <c r="K232" s="56">
        <v>17.81</v>
      </c>
      <c r="L232" s="15">
        <v>82212</v>
      </c>
      <c r="M232" s="19">
        <v>10920</v>
      </c>
      <c r="N232" s="19">
        <v>10920</v>
      </c>
      <c r="O232" s="20" t="s">
        <v>791</v>
      </c>
      <c r="S232" s="4"/>
      <c r="T232" s="4"/>
    </row>
    <row r="233" s="1" customFormat="1" ht="31" customHeight="1" spans="1:20">
      <c r="A233" s="13">
        <v>229</v>
      </c>
      <c r="B233" s="13" t="s">
        <v>767</v>
      </c>
      <c r="C233" s="30" t="s">
        <v>792</v>
      </c>
      <c r="D233" s="13" t="s">
        <v>793</v>
      </c>
      <c r="E233" s="13" t="s">
        <v>794</v>
      </c>
      <c r="F233" s="30">
        <v>100</v>
      </c>
      <c r="G233" s="30">
        <v>50000</v>
      </c>
      <c r="H233" s="30">
        <v>500</v>
      </c>
      <c r="I233" s="30">
        <v>57624</v>
      </c>
      <c r="J233" s="15">
        <v>576.24</v>
      </c>
      <c r="K233" s="56">
        <v>15.25</v>
      </c>
      <c r="L233" s="15">
        <v>52000</v>
      </c>
      <c r="M233" s="19">
        <v>5624</v>
      </c>
      <c r="N233" s="19">
        <v>5624</v>
      </c>
      <c r="O233" s="20" t="s">
        <v>795</v>
      </c>
      <c r="S233" s="4"/>
      <c r="T233" s="4"/>
    </row>
    <row r="234" s="1" customFormat="1" ht="31" customHeight="1" spans="1:20">
      <c r="A234" s="13">
        <v>230</v>
      </c>
      <c r="B234" s="13" t="s">
        <v>767</v>
      </c>
      <c r="C234" s="27" t="s">
        <v>796</v>
      </c>
      <c r="D234" s="13" t="s">
        <v>797</v>
      </c>
      <c r="E234" s="13" t="s">
        <v>781</v>
      </c>
      <c r="F234" s="30">
        <v>232</v>
      </c>
      <c r="G234" s="30">
        <v>116000</v>
      </c>
      <c r="H234" s="30">
        <v>500</v>
      </c>
      <c r="I234" s="30">
        <v>130955</v>
      </c>
      <c r="J234" s="15">
        <v>564.46</v>
      </c>
      <c r="K234" s="56">
        <v>12.89</v>
      </c>
      <c r="L234" s="15">
        <v>120640</v>
      </c>
      <c r="M234" s="19">
        <v>10315</v>
      </c>
      <c r="N234" s="19">
        <v>10315</v>
      </c>
      <c r="O234" s="20" t="s">
        <v>798</v>
      </c>
      <c r="S234" s="4"/>
      <c r="T234" s="4"/>
    </row>
    <row r="235" s="1" customFormat="1" ht="31" customHeight="1" spans="1:20">
      <c r="A235" s="13">
        <v>231</v>
      </c>
      <c r="B235" s="13" t="s">
        <v>767</v>
      </c>
      <c r="C235" s="30" t="s">
        <v>799</v>
      </c>
      <c r="D235" s="13" t="s">
        <v>800</v>
      </c>
      <c r="E235" s="13" t="s">
        <v>801</v>
      </c>
      <c r="F235" s="30">
        <v>154.5</v>
      </c>
      <c r="G235" s="30">
        <v>73387.5</v>
      </c>
      <c r="H235" s="30">
        <v>475</v>
      </c>
      <c r="I235" s="30">
        <v>94924</v>
      </c>
      <c r="J235" s="15">
        <v>614.39</v>
      </c>
      <c r="K235" s="56">
        <v>29.35</v>
      </c>
      <c r="L235" s="15">
        <v>76323</v>
      </c>
      <c r="M235" s="19">
        <v>18601</v>
      </c>
      <c r="N235" s="19">
        <v>18601</v>
      </c>
      <c r="O235" s="20" t="s">
        <v>802</v>
      </c>
      <c r="S235" s="4"/>
      <c r="T235" s="4"/>
    </row>
    <row r="236" s="1" customFormat="1" ht="31" customHeight="1" spans="1:20">
      <c r="A236" s="13">
        <v>232</v>
      </c>
      <c r="B236" s="13" t="s">
        <v>767</v>
      </c>
      <c r="C236" s="30" t="s">
        <v>803</v>
      </c>
      <c r="D236" s="13" t="s">
        <v>804</v>
      </c>
      <c r="E236" s="13" t="s">
        <v>805</v>
      </c>
      <c r="F236" s="30">
        <v>165</v>
      </c>
      <c r="G236" s="30">
        <v>82500</v>
      </c>
      <c r="H236" s="30">
        <v>500</v>
      </c>
      <c r="I236" s="30">
        <v>86992</v>
      </c>
      <c r="J236" s="15">
        <v>527.22</v>
      </c>
      <c r="K236" s="56">
        <v>5.44</v>
      </c>
      <c r="L236" s="15">
        <v>85800</v>
      </c>
      <c r="M236" s="19">
        <v>1192</v>
      </c>
      <c r="N236" s="19">
        <v>1192</v>
      </c>
      <c r="O236" s="20" t="s">
        <v>806</v>
      </c>
      <c r="S236" s="4"/>
      <c r="T236" s="4"/>
    </row>
    <row r="237" s="1" customFormat="1" ht="31" customHeight="1" spans="1:20">
      <c r="A237" s="13">
        <v>233</v>
      </c>
      <c r="B237" s="13" t="s">
        <v>767</v>
      </c>
      <c r="C237" s="30" t="s">
        <v>807</v>
      </c>
      <c r="D237" s="13" t="s">
        <v>808</v>
      </c>
      <c r="E237" s="13" t="s">
        <v>809</v>
      </c>
      <c r="F237" s="30">
        <v>77</v>
      </c>
      <c r="G237" s="30">
        <v>36575</v>
      </c>
      <c r="H237" s="30">
        <v>475</v>
      </c>
      <c r="I237" s="30">
        <v>46516</v>
      </c>
      <c r="J237" s="15">
        <v>604.1</v>
      </c>
      <c r="K237" s="56">
        <v>27.18</v>
      </c>
      <c r="L237" s="15">
        <v>38038</v>
      </c>
      <c r="M237" s="19">
        <v>8478</v>
      </c>
      <c r="N237" s="19">
        <v>8478</v>
      </c>
      <c r="O237" s="20" t="s">
        <v>810</v>
      </c>
      <c r="S237" s="4"/>
      <c r="T237" s="4"/>
    </row>
    <row r="238" s="1" customFormat="1" ht="31" customHeight="1" spans="1:20">
      <c r="A238" s="13">
        <v>234</v>
      </c>
      <c r="B238" s="13" t="s">
        <v>767</v>
      </c>
      <c r="C238" s="30" t="s">
        <v>811</v>
      </c>
      <c r="D238" s="13" t="s">
        <v>812</v>
      </c>
      <c r="E238" s="13" t="s">
        <v>813</v>
      </c>
      <c r="F238" s="30">
        <v>108</v>
      </c>
      <c r="G238" s="30">
        <v>51300</v>
      </c>
      <c r="H238" s="30">
        <v>475</v>
      </c>
      <c r="I238" s="30">
        <v>58176</v>
      </c>
      <c r="J238" s="15">
        <v>538.67</v>
      </c>
      <c r="K238" s="56">
        <v>13.4</v>
      </c>
      <c r="L238" s="15">
        <v>53352</v>
      </c>
      <c r="M238" s="19">
        <v>4824</v>
      </c>
      <c r="N238" s="19">
        <v>4824</v>
      </c>
      <c r="O238" s="20" t="s">
        <v>814</v>
      </c>
      <c r="S238" s="4"/>
      <c r="T238" s="4"/>
    </row>
    <row r="239" s="1" customFormat="1" ht="31" customHeight="1" spans="1:20">
      <c r="A239" s="13">
        <v>235</v>
      </c>
      <c r="B239" s="13" t="s">
        <v>767</v>
      </c>
      <c r="C239" s="30" t="s">
        <v>815</v>
      </c>
      <c r="D239" s="13" t="s">
        <v>816</v>
      </c>
      <c r="E239" s="13" t="s">
        <v>817</v>
      </c>
      <c r="F239" s="30">
        <v>215</v>
      </c>
      <c r="G239" s="30">
        <v>103200</v>
      </c>
      <c r="H239" s="30">
        <v>480</v>
      </c>
      <c r="I239" s="30">
        <v>109697</v>
      </c>
      <c r="J239" s="15">
        <v>510.22</v>
      </c>
      <c r="K239" s="56">
        <v>6.3</v>
      </c>
      <c r="L239" s="15">
        <v>107328</v>
      </c>
      <c r="M239" s="19">
        <v>2369</v>
      </c>
      <c r="N239" s="19">
        <v>2369</v>
      </c>
      <c r="O239" s="20" t="s">
        <v>818</v>
      </c>
      <c r="S239" s="4"/>
      <c r="T239" s="4"/>
    </row>
    <row r="240" s="1" customFormat="1" ht="31" customHeight="1" spans="1:20">
      <c r="A240" s="13">
        <v>236</v>
      </c>
      <c r="B240" s="13" t="s">
        <v>767</v>
      </c>
      <c r="C240" s="30" t="s">
        <v>819</v>
      </c>
      <c r="D240" s="13" t="s">
        <v>820</v>
      </c>
      <c r="E240" s="13" t="s">
        <v>774</v>
      </c>
      <c r="F240" s="30">
        <v>50</v>
      </c>
      <c r="G240" s="30">
        <v>24500</v>
      </c>
      <c r="H240" s="30">
        <v>490</v>
      </c>
      <c r="I240" s="30">
        <v>27828</v>
      </c>
      <c r="J240" s="15">
        <v>556.56</v>
      </c>
      <c r="K240" s="56">
        <v>13.58</v>
      </c>
      <c r="L240" s="15">
        <v>25480</v>
      </c>
      <c r="M240" s="19">
        <v>2348</v>
      </c>
      <c r="N240" s="19">
        <v>2348</v>
      </c>
      <c r="O240" s="20" t="s">
        <v>821</v>
      </c>
      <c r="S240" s="4"/>
      <c r="T240" s="4"/>
    </row>
    <row r="241" s="1" customFormat="1" ht="31" customHeight="1" spans="1:20">
      <c r="A241" s="13">
        <v>237</v>
      </c>
      <c r="B241" s="13" t="s">
        <v>767</v>
      </c>
      <c r="C241" s="30" t="s">
        <v>822</v>
      </c>
      <c r="D241" s="13" t="s">
        <v>823</v>
      </c>
      <c r="E241" s="13" t="s">
        <v>824</v>
      </c>
      <c r="F241" s="30">
        <v>260</v>
      </c>
      <c r="G241" s="30">
        <v>130000</v>
      </c>
      <c r="H241" s="30">
        <v>500</v>
      </c>
      <c r="I241" s="30">
        <v>140330</v>
      </c>
      <c r="J241" s="15">
        <v>539.73</v>
      </c>
      <c r="K241" s="56">
        <v>7.95</v>
      </c>
      <c r="L241" s="15">
        <v>135200</v>
      </c>
      <c r="M241" s="19">
        <v>5130</v>
      </c>
      <c r="N241" s="19">
        <v>5130</v>
      </c>
      <c r="O241" s="20" t="s">
        <v>825</v>
      </c>
      <c r="S241" s="4"/>
      <c r="T241" s="4"/>
    </row>
    <row r="242" s="1" customFormat="1" ht="31" customHeight="1" spans="1:20">
      <c r="A242" s="13">
        <v>238</v>
      </c>
      <c r="B242" s="13" t="s">
        <v>767</v>
      </c>
      <c r="C242" s="30" t="s">
        <v>826</v>
      </c>
      <c r="D242" s="13" t="s">
        <v>827</v>
      </c>
      <c r="E242" s="13" t="s">
        <v>828</v>
      </c>
      <c r="F242" s="30">
        <v>118</v>
      </c>
      <c r="G242" s="30">
        <v>57230</v>
      </c>
      <c r="H242" s="30">
        <v>485</v>
      </c>
      <c r="I242" s="30">
        <v>60056</v>
      </c>
      <c r="J242" s="15">
        <v>508.95</v>
      </c>
      <c r="K242" s="56">
        <v>4.94</v>
      </c>
      <c r="L242" s="15">
        <v>59519.2</v>
      </c>
      <c r="M242" s="19">
        <v>536.8</v>
      </c>
      <c r="N242" s="19">
        <v>536.8</v>
      </c>
      <c r="O242" s="20" t="s">
        <v>829</v>
      </c>
      <c r="S242" s="4"/>
      <c r="T242" s="4"/>
    </row>
    <row r="243" s="1" customFormat="1" ht="31" customHeight="1" spans="1:20">
      <c r="A243" s="13">
        <v>239</v>
      </c>
      <c r="B243" s="13" t="s">
        <v>767</v>
      </c>
      <c r="C243" s="30" t="s">
        <v>830</v>
      </c>
      <c r="D243" s="13" t="s">
        <v>831</v>
      </c>
      <c r="E243" s="13" t="s">
        <v>832</v>
      </c>
      <c r="F243" s="30">
        <v>50</v>
      </c>
      <c r="G243" s="30">
        <v>25000</v>
      </c>
      <c r="H243" s="30">
        <v>500</v>
      </c>
      <c r="I243" s="30">
        <v>26408</v>
      </c>
      <c r="J243" s="15">
        <v>528.16</v>
      </c>
      <c r="K243" s="56">
        <v>5.63</v>
      </c>
      <c r="L243" s="15">
        <v>26000</v>
      </c>
      <c r="M243" s="19">
        <v>408</v>
      </c>
      <c r="N243" s="19">
        <v>408</v>
      </c>
      <c r="O243" s="20" t="s">
        <v>833</v>
      </c>
      <c r="S243" s="4"/>
      <c r="T243" s="4"/>
    </row>
    <row r="244" s="1" customFormat="1" ht="31" customHeight="1" spans="1:20">
      <c r="A244" s="13">
        <v>240</v>
      </c>
      <c r="B244" s="13" t="s">
        <v>767</v>
      </c>
      <c r="C244" s="30" t="s">
        <v>834</v>
      </c>
      <c r="D244" s="13" t="s">
        <v>835</v>
      </c>
      <c r="E244" s="13" t="s">
        <v>836</v>
      </c>
      <c r="F244" s="30">
        <v>50</v>
      </c>
      <c r="G244" s="30">
        <v>25000</v>
      </c>
      <c r="H244" s="30">
        <v>500</v>
      </c>
      <c r="I244" s="30">
        <v>28744</v>
      </c>
      <c r="J244" s="15">
        <v>574.88</v>
      </c>
      <c r="K244" s="56">
        <v>14.98</v>
      </c>
      <c r="L244" s="15">
        <v>26000</v>
      </c>
      <c r="M244" s="19">
        <v>2744</v>
      </c>
      <c r="N244" s="19">
        <v>2744</v>
      </c>
      <c r="O244" s="20" t="s">
        <v>837</v>
      </c>
      <c r="S244" s="4"/>
      <c r="T244" s="4"/>
    </row>
    <row r="245" s="1" customFormat="1" ht="31" customHeight="1" spans="1:20">
      <c r="A245" s="13">
        <v>241</v>
      </c>
      <c r="B245" s="14" t="s">
        <v>838</v>
      </c>
      <c r="C245" s="13" t="s">
        <v>839</v>
      </c>
      <c r="D245" s="87" t="s">
        <v>840</v>
      </c>
      <c r="E245" s="52" t="s">
        <v>841</v>
      </c>
      <c r="F245" s="30">
        <v>127</v>
      </c>
      <c r="G245" s="30">
        <v>62230</v>
      </c>
      <c r="H245" s="30">
        <v>490</v>
      </c>
      <c r="I245" s="30">
        <v>81004</v>
      </c>
      <c r="J245" s="30">
        <v>637.83</v>
      </c>
      <c r="K245" s="18">
        <v>0.3017</v>
      </c>
      <c r="L245" s="15">
        <v>64719.2</v>
      </c>
      <c r="M245" s="19">
        <v>16284.8</v>
      </c>
      <c r="N245" s="19">
        <v>16284.8</v>
      </c>
      <c r="O245" s="20" t="s">
        <v>842</v>
      </c>
      <c r="S245" s="4"/>
      <c r="T245" s="4"/>
    </row>
    <row r="246" s="1" customFormat="1" ht="31" customHeight="1" spans="1:20">
      <c r="A246" s="13">
        <v>242</v>
      </c>
      <c r="B246" s="14" t="s">
        <v>843</v>
      </c>
      <c r="C246" s="13" t="s">
        <v>844</v>
      </c>
      <c r="D246" s="13" t="s">
        <v>845</v>
      </c>
      <c r="E246" s="28" t="s">
        <v>846</v>
      </c>
      <c r="F246" s="13">
        <v>54</v>
      </c>
      <c r="G246" s="50">
        <v>25920</v>
      </c>
      <c r="H246" s="28">
        <v>480</v>
      </c>
      <c r="I246" s="50">
        <v>27576</v>
      </c>
      <c r="J246" s="28">
        <v>510.67</v>
      </c>
      <c r="K246" s="28">
        <v>6.39</v>
      </c>
      <c r="L246" s="15">
        <v>26956.8</v>
      </c>
      <c r="M246" s="19">
        <v>619.2</v>
      </c>
      <c r="N246" s="19">
        <v>619.2</v>
      </c>
      <c r="O246" s="20" t="s">
        <v>847</v>
      </c>
      <c r="S246" s="4"/>
      <c r="T246" s="4"/>
    </row>
    <row r="247" s="1" customFormat="1" ht="31" customHeight="1" spans="1:20">
      <c r="A247" s="13">
        <v>243</v>
      </c>
      <c r="B247" s="14" t="s">
        <v>843</v>
      </c>
      <c r="C247" s="13" t="s">
        <v>848</v>
      </c>
      <c r="D247" s="13" t="s">
        <v>849</v>
      </c>
      <c r="E247" s="28" t="s">
        <v>850</v>
      </c>
      <c r="F247" s="13">
        <v>61.6</v>
      </c>
      <c r="G247" s="50">
        <v>30184</v>
      </c>
      <c r="H247" s="28">
        <v>490</v>
      </c>
      <c r="I247" s="50">
        <v>32620</v>
      </c>
      <c r="J247" s="28">
        <v>529.55</v>
      </c>
      <c r="K247" s="28">
        <v>8.07</v>
      </c>
      <c r="L247" s="15">
        <v>31391.36</v>
      </c>
      <c r="M247" s="19">
        <v>1228.64</v>
      </c>
      <c r="N247" s="19">
        <v>1228.64</v>
      </c>
      <c r="O247" s="20" t="s">
        <v>851</v>
      </c>
      <c r="S247" s="4"/>
      <c r="T247" s="4"/>
    </row>
    <row r="248" s="1" customFormat="1" ht="31" customHeight="1" spans="1:20">
      <c r="A248" s="13">
        <v>244</v>
      </c>
      <c r="B248" s="14" t="s">
        <v>843</v>
      </c>
      <c r="C248" s="13" t="s">
        <v>852</v>
      </c>
      <c r="D248" s="13" t="s">
        <v>853</v>
      </c>
      <c r="E248" s="28" t="s">
        <v>854</v>
      </c>
      <c r="F248" s="13">
        <v>46.2</v>
      </c>
      <c r="G248" s="50">
        <v>20790</v>
      </c>
      <c r="H248" s="28">
        <v>450</v>
      </c>
      <c r="I248" s="50">
        <v>26352</v>
      </c>
      <c r="J248" s="28">
        <v>570.39</v>
      </c>
      <c r="K248" s="28">
        <v>26.75</v>
      </c>
      <c r="L248" s="15">
        <v>21621.6</v>
      </c>
      <c r="M248" s="19">
        <v>4730.4</v>
      </c>
      <c r="N248" s="19">
        <v>4730.4</v>
      </c>
      <c r="O248" s="20" t="s">
        <v>855</v>
      </c>
      <c r="S248" s="4"/>
      <c r="T248" s="4"/>
    </row>
    <row r="249" s="1" customFormat="1" ht="31" customHeight="1" spans="1:20">
      <c r="A249" s="13">
        <v>245</v>
      </c>
      <c r="B249" s="14" t="s">
        <v>843</v>
      </c>
      <c r="C249" s="13" t="s">
        <v>856</v>
      </c>
      <c r="D249" s="13" t="s">
        <v>857</v>
      </c>
      <c r="E249" s="28" t="s">
        <v>858</v>
      </c>
      <c r="F249" s="13">
        <v>123.4</v>
      </c>
      <c r="G249" s="50">
        <v>54296</v>
      </c>
      <c r="H249" s="28">
        <v>440</v>
      </c>
      <c r="I249" s="50">
        <v>72033</v>
      </c>
      <c r="J249" s="28">
        <v>583.74</v>
      </c>
      <c r="K249" s="28">
        <v>32.67</v>
      </c>
      <c r="L249" s="15">
        <v>56467.84</v>
      </c>
      <c r="M249" s="19">
        <v>15565.16</v>
      </c>
      <c r="N249" s="19">
        <v>15565.16</v>
      </c>
      <c r="O249" s="20" t="s">
        <v>859</v>
      </c>
      <c r="S249" s="4"/>
      <c r="T249" s="4"/>
    </row>
    <row r="250" s="1" customFormat="1" ht="31" customHeight="1" spans="1:20">
      <c r="A250" s="13">
        <v>246</v>
      </c>
      <c r="B250" s="14" t="s">
        <v>843</v>
      </c>
      <c r="C250" s="13" t="s">
        <v>860</v>
      </c>
      <c r="D250" s="13" t="s">
        <v>861</v>
      </c>
      <c r="E250" s="28" t="s">
        <v>862</v>
      </c>
      <c r="F250" s="13">
        <v>94.8</v>
      </c>
      <c r="G250" s="50">
        <v>45504</v>
      </c>
      <c r="H250" s="28">
        <v>480</v>
      </c>
      <c r="I250" s="50">
        <v>49542</v>
      </c>
      <c r="J250" s="28">
        <v>522.59</v>
      </c>
      <c r="K250" s="28">
        <v>8.87</v>
      </c>
      <c r="L250" s="15">
        <v>47324.16</v>
      </c>
      <c r="M250" s="19">
        <v>2217.84</v>
      </c>
      <c r="N250" s="19">
        <v>2217.84</v>
      </c>
      <c r="O250" s="20" t="s">
        <v>204</v>
      </c>
      <c r="S250" s="4"/>
      <c r="T250" s="4"/>
    </row>
    <row r="251" s="1" customFormat="1" ht="31" customHeight="1" spans="1:20">
      <c r="A251" s="13">
        <v>247</v>
      </c>
      <c r="B251" s="14" t="s">
        <v>843</v>
      </c>
      <c r="C251" s="13" t="s">
        <v>863</v>
      </c>
      <c r="D251" s="13" t="s">
        <v>864</v>
      </c>
      <c r="E251" s="28" t="s">
        <v>865</v>
      </c>
      <c r="F251" s="13">
        <v>145.3</v>
      </c>
      <c r="G251" s="50">
        <v>69744</v>
      </c>
      <c r="H251" s="28">
        <v>480</v>
      </c>
      <c r="I251" s="50">
        <v>81616</v>
      </c>
      <c r="J251" s="28">
        <v>561.71</v>
      </c>
      <c r="K251" s="28">
        <v>17.02</v>
      </c>
      <c r="L251" s="15">
        <v>72533.76</v>
      </c>
      <c r="M251" s="19">
        <v>9082.24</v>
      </c>
      <c r="N251" s="19">
        <v>9082.24</v>
      </c>
      <c r="O251" s="20" t="s">
        <v>866</v>
      </c>
      <c r="S251" s="4"/>
      <c r="T251" s="4"/>
    </row>
    <row r="252" s="1" customFormat="1" ht="31" customHeight="1" spans="1:20">
      <c r="A252" s="13">
        <v>248</v>
      </c>
      <c r="B252" s="14" t="s">
        <v>843</v>
      </c>
      <c r="C252" s="13" t="s">
        <v>867</v>
      </c>
      <c r="D252" s="13" t="s">
        <v>868</v>
      </c>
      <c r="E252" s="28" t="s">
        <v>869</v>
      </c>
      <c r="F252" s="13">
        <v>92.15</v>
      </c>
      <c r="G252" s="50">
        <v>41467.5</v>
      </c>
      <c r="H252" s="28">
        <v>450</v>
      </c>
      <c r="I252" s="50">
        <v>50692</v>
      </c>
      <c r="J252" s="28">
        <v>550.1</v>
      </c>
      <c r="K252" s="28">
        <v>22.24</v>
      </c>
      <c r="L252" s="15">
        <v>43126.2</v>
      </c>
      <c r="M252" s="19">
        <v>7565.8</v>
      </c>
      <c r="N252" s="19">
        <v>7565.8</v>
      </c>
      <c r="O252" s="20" t="s">
        <v>870</v>
      </c>
      <c r="S252" s="4"/>
      <c r="T252" s="4"/>
    </row>
    <row r="253" s="1" customFormat="1" ht="31" customHeight="1" spans="1:20">
      <c r="A253" s="13">
        <v>249</v>
      </c>
      <c r="B253" s="14" t="s">
        <v>843</v>
      </c>
      <c r="C253" s="13" t="s">
        <v>871</v>
      </c>
      <c r="D253" s="13" t="s">
        <v>872</v>
      </c>
      <c r="E253" s="28" t="s">
        <v>873</v>
      </c>
      <c r="F253" s="13">
        <v>165.86</v>
      </c>
      <c r="G253" s="50">
        <v>74637</v>
      </c>
      <c r="H253" s="28">
        <v>450</v>
      </c>
      <c r="I253" s="50">
        <v>79484</v>
      </c>
      <c r="J253" s="28">
        <v>479.22</v>
      </c>
      <c r="K253" s="28">
        <v>6.49</v>
      </c>
      <c r="L253" s="15">
        <v>77622.48</v>
      </c>
      <c r="M253" s="19">
        <v>1861.52</v>
      </c>
      <c r="N253" s="19">
        <v>1861.52</v>
      </c>
      <c r="O253" s="20" t="s">
        <v>128</v>
      </c>
      <c r="S253" s="4"/>
      <c r="T253" s="4"/>
    </row>
    <row r="254" s="1" customFormat="1" ht="31" customHeight="1" spans="1:20">
      <c r="A254" s="13">
        <v>250</v>
      </c>
      <c r="B254" s="14" t="s">
        <v>843</v>
      </c>
      <c r="C254" s="13" t="s">
        <v>874</v>
      </c>
      <c r="D254" s="13" t="s">
        <v>875</v>
      </c>
      <c r="E254" s="28" t="s">
        <v>876</v>
      </c>
      <c r="F254" s="13">
        <v>85.76</v>
      </c>
      <c r="G254" s="50">
        <v>41164.8</v>
      </c>
      <c r="H254" s="28">
        <v>480</v>
      </c>
      <c r="I254" s="50">
        <v>51740</v>
      </c>
      <c r="J254" s="28">
        <v>603.31</v>
      </c>
      <c r="K254" s="28">
        <v>25.69</v>
      </c>
      <c r="L254" s="59">
        <v>42811.39</v>
      </c>
      <c r="M254" s="19">
        <v>8928.61</v>
      </c>
      <c r="N254" s="19">
        <v>8928.61</v>
      </c>
      <c r="O254" s="20" t="s">
        <v>877</v>
      </c>
      <c r="S254" s="4"/>
      <c r="T254" s="4"/>
    </row>
    <row r="255" s="1" customFormat="1" ht="31" customHeight="1" spans="1:20">
      <c r="A255" s="13">
        <v>251</v>
      </c>
      <c r="B255" s="14" t="s">
        <v>843</v>
      </c>
      <c r="C255" s="13" t="s">
        <v>830</v>
      </c>
      <c r="D255" s="13" t="s">
        <v>878</v>
      </c>
      <c r="E255" s="28" t="s">
        <v>832</v>
      </c>
      <c r="F255" s="13">
        <v>92.4</v>
      </c>
      <c r="G255" s="50">
        <v>46200</v>
      </c>
      <c r="H255" s="28">
        <v>500</v>
      </c>
      <c r="I255" s="50">
        <v>55184</v>
      </c>
      <c r="J255" s="28">
        <v>597.23</v>
      </c>
      <c r="K255" s="28">
        <v>19.45</v>
      </c>
      <c r="L255" s="15">
        <v>48048</v>
      </c>
      <c r="M255" s="19">
        <v>7136</v>
      </c>
      <c r="N255" s="19">
        <v>7136</v>
      </c>
      <c r="O255" s="20" t="s">
        <v>879</v>
      </c>
      <c r="S255" s="4"/>
      <c r="T255" s="4"/>
    </row>
    <row r="256" s="1" customFormat="1" ht="31" customHeight="1" spans="1:20">
      <c r="A256" s="13">
        <v>252</v>
      </c>
      <c r="B256" s="14" t="s">
        <v>843</v>
      </c>
      <c r="C256" s="13" t="s">
        <v>880</v>
      </c>
      <c r="D256" s="13" t="s">
        <v>872</v>
      </c>
      <c r="E256" s="28" t="s">
        <v>881</v>
      </c>
      <c r="F256" s="13">
        <v>91.7</v>
      </c>
      <c r="G256" s="50">
        <v>44016</v>
      </c>
      <c r="H256" s="28">
        <v>480</v>
      </c>
      <c r="I256" s="50">
        <v>50115</v>
      </c>
      <c r="J256" s="28">
        <v>546.51</v>
      </c>
      <c r="K256" s="28">
        <v>13.86</v>
      </c>
      <c r="L256" s="15">
        <v>45776.64</v>
      </c>
      <c r="M256" s="19">
        <v>4338.36</v>
      </c>
      <c r="N256" s="19">
        <v>4338.36</v>
      </c>
      <c r="O256" s="20" t="s">
        <v>882</v>
      </c>
      <c r="S256" s="4"/>
      <c r="T256" s="4"/>
    </row>
    <row r="257" s="3" customFormat="1" ht="31" customHeight="1" spans="1:22">
      <c r="A257" s="28">
        <v>253</v>
      </c>
      <c r="B257" s="34" t="s">
        <v>843</v>
      </c>
      <c r="C257" s="28" t="s">
        <v>883</v>
      </c>
      <c r="D257" s="28" t="s">
        <v>884</v>
      </c>
      <c r="E257" s="28" t="s">
        <v>885</v>
      </c>
      <c r="F257" s="28">
        <v>60</v>
      </c>
      <c r="G257" s="50">
        <v>30000</v>
      </c>
      <c r="H257" s="28">
        <v>500</v>
      </c>
      <c r="I257" s="50">
        <v>37662</v>
      </c>
      <c r="J257" s="40">
        <v>627.7</v>
      </c>
      <c r="K257" s="28">
        <v>25.37</v>
      </c>
      <c r="L257" s="40">
        <v>31200</v>
      </c>
      <c r="M257" s="40">
        <v>6462</v>
      </c>
      <c r="N257" s="40">
        <v>6462</v>
      </c>
      <c r="O257" s="42" t="s">
        <v>886</v>
      </c>
      <c r="S257" s="85"/>
      <c r="T257" s="85"/>
      <c r="U257" s="3">
        <f>J257-H257</f>
        <v>127.7</v>
      </c>
      <c r="V257" s="3">
        <f>U257/H257</f>
        <v>0.2554</v>
      </c>
    </row>
    <row r="258" s="1" customFormat="1" ht="31" customHeight="1" spans="1:20">
      <c r="A258" s="13">
        <v>254</v>
      </c>
      <c r="B258" s="13" t="s">
        <v>887</v>
      </c>
      <c r="C258" s="28" t="s">
        <v>888</v>
      </c>
      <c r="D258" s="87" t="s">
        <v>889</v>
      </c>
      <c r="E258" s="60" t="s">
        <v>890</v>
      </c>
      <c r="F258" s="34">
        <v>44</v>
      </c>
      <c r="G258" s="30">
        <f t="shared" ref="G258:G266" si="14">F258*H258</f>
        <v>26400</v>
      </c>
      <c r="H258" s="30">
        <v>600</v>
      </c>
      <c r="I258" s="34">
        <v>27576</v>
      </c>
      <c r="J258" s="30">
        <v>626.73</v>
      </c>
      <c r="K258" s="74">
        <v>0.0446</v>
      </c>
      <c r="L258" s="75">
        <f t="shared" ref="L258:L267" si="15">F258*H258*1.04</f>
        <v>27456</v>
      </c>
      <c r="M258" s="19">
        <f t="shared" ref="M258:M267" si="16">I258-L258</f>
        <v>120</v>
      </c>
      <c r="N258" s="19">
        <f t="shared" ref="N258:N267" si="17">I258-L258</f>
        <v>120</v>
      </c>
      <c r="O258" s="76" t="s">
        <v>891</v>
      </c>
      <c r="S258" s="4"/>
      <c r="T258" s="4"/>
    </row>
    <row r="259" s="1" customFormat="1" ht="31" customHeight="1" spans="1:20">
      <c r="A259" s="13">
        <v>255</v>
      </c>
      <c r="B259" s="13" t="s">
        <v>887</v>
      </c>
      <c r="C259" s="34" t="s">
        <v>892</v>
      </c>
      <c r="D259" s="13" t="s">
        <v>893</v>
      </c>
      <c r="E259" s="60" t="s">
        <v>894</v>
      </c>
      <c r="F259" s="34">
        <v>64</v>
      </c>
      <c r="G259" s="30">
        <f t="shared" si="14"/>
        <v>35200</v>
      </c>
      <c r="H259" s="30">
        <v>550</v>
      </c>
      <c r="I259" s="34">
        <v>37672</v>
      </c>
      <c r="J259" s="30">
        <v>588.63</v>
      </c>
      <c r="K259" s="74">
        <v>0.0702</v>
      </c>
      <c r="L259" s="75">
        <f t="shared" si="15"/>
        <v>36608</v>
      </c>
      <c r="M259" s="19">
        <f t="shared" si="16"/>
        <v>1064</v>
      </c>
      <c r="N259" s="19">
        <f t="shared" si="17"/>
        <v>1064</v>
      </c>
      <c r="O259" s="76" t="s">
        <v>895</v>
      </c>
      <c r="S259" s="4"/>
      <c r="T259" s="4"/>
    </row>
    <row r="260" s="1" customFormat="1" ht="31" customHeight="1" spans="1:20">
      <c r="A260" s="13">
        <v>256</v>
      </c>
      <c r="B260" s="13" t="s">
        <v>887</v>
      </c>
      <c r="C260" s="34" t="s">
        <v>896</v>
      </c>
      <c r="D260" s="13" t="s">
        <v>897</v>
      </c>
      <c r="E260" s="60" t="s">
        <v>898</v>
      </c>
      <c r="F260" s="34">
        <v>106</v>
      </c>
      <c r="G260" s="30">
        <f t="shared" si="14"/>
        <v>62540</v>
      </c>
      <c r="H260" s="30">
        <v>590</v>
      </c>
      <c r="I260" s="34">
        <v>66124</v>
      </c>
      <c r="J260" s="30">
        <v>623.81</v>
      </c>
      <c r="K260" s="74">
        <v>0.0573</v>
      </c>
      <c r="L260" s="75">
        <f t="shared" si="15"/>
        <v>65041.6</v>
      </c>
      <c r="M260" s="19">
        <f t="shared" si="16"/>
        <v>1082.39999999999</v>
      </c>
      <c r="N260" s="19">
        <f t="shared" si="17"/>
        <v>1082.39999999999</v>
      </c>
      <c r="O260" s="76" t="s">
        <v>230</v>
      </c>
      <c r="S260" s="4"/>
      <c r="T260" s="4"/>
    </row>
    <row r="261" s="1" customFormat="1" ht="31" customHeight="1" spans="1:20">
      <c r="A261" s="13">
        <v>257</v>
      </c>
      <c r="B261" s="13" t="s">
        <v>887</v>
      </c>
      <c r="C261" s="34" t="s">
        <v>899</v>
      </c>
      <c r="D261" s="13" t="s">
        <v>900</v>
      </c>
      <c r="E261" s="60" t="s">
        <v>901</v>
      </c>
      <c r="F261" s="34">
        <v>53</v>
      </c>
      <c r="G261" s="30">
        <f t="shared" si="14"/>
        <v>29150</v>
      </c>
      <c r="H261" s="30">
        <v>550</v>
      </c>
      <c r="I261" s="34">
        <v>31388</v>
      </c>
      <c r="J261" s="30">
        <v>592.23</v>
      </c>
      <c r="K261" s="74">
        <v>0.0768</v>
      </c>
      <c r="L261" s="75">
        <f t="shared" si="15"/>
        <v>30316</v>
      </c>
      <c r="M261" s="19">
        <f t="shared" si="16"/>
        <v>1072</v>
      </c>
      <c r="N261" s="19">
        <f t="shared" si="17"/>
        <v>1072</v>
      </c>
      <c r="O261" s="76" t="s">
        <v>902</v>
      </c>
      <c r="S261" s="4"/>
      <c r="T261" s="4"/>
    </row>
    <row r="262" s="1" customFormat="1" ht="31" customHeight="1" spans="1:20">
      <c r="A262" s="13">
        <v>258</v>
      </c>
      <c r="B262" s="13" t="s">
        <v>887</v>
      </c>
      <c r="C262" s="34" t="s">
        <v>903</v>
      </c>
      <c r="D262" s="87" t="s">
        <v>904</v>
      </c>
      <c r="E262" s="60" t="s">
        <v>905</v>
      </c>
      <c r="F262" s="34">
        <v>79</v>
      </c>
      <c r="G262" s="30">
        <f t="shared" si="14"/>
        <v>46610</v>
      </c>
      <c r="H262" s="30">
        <v>590</v>
      </c>
      <c r="I262" s="34">
        <v>48608</v>
      </c>
      <c r="J262" s="30">
        <v>615.29</v>
      </c>
      <c r="K262" s="74">
        <v>0.0429</v>
      </c>
      <c r="L262" s="75">
        <f t="shared" si="15"/>
        <v>48474.4</v>
      </c>
      <c r="M262" s="19">
        <f t="shared" si="16"/>
        <v>133.599999999999</v>
      </c>
      <c r="N262" s="19">
        <f t="shared" si="17"/>
        <v>133.599999999999</v>
      </c>
      <c r="O262" s="76" t="s">
        <v>906</v>
      </c>
      <c r="S262" s="4"/>
      <c r="T262" s="4"/>
    </row>
    <row r="263" s="1" customFormat="1" ht="31" customHeight="1" spans="1:20">
      <c r="A263" s="13">
        <v>259</v>
      </c>
      <c r="B263" s="13" t="s">
        <v>887</v>
      </c>
      <c r="C263" s="34" t="s">
        <v>907</v>
      </c>
      <c r="D263" s="13" t="s">
        <v>908</v>
      </c>
      <c r="E263" s="60" t="s">
        <v>909</v>
      </c>
      <c r="F263" s="34">
        <v>73</v>
      </c>
      <c r="G263" s="30">
        <f t="shared" si="14"/>
        <v>43800</v>
      </c>
      <c r="H263" s="30">
        <v>600</v>
      </c>
      <c r="I263" s="34">
        <v>46277</v>
      </c>
      <c r="J263" s="30">
        <v>633.93</v>
      </c>
      <c r="K263" s="74">
        <v>0.0566</v>
      </c>
      <c r="L263" s="75">
        <f t="shared" si="15"/>
        <v>45552</v>
      </c>
      <c r="M263" s="19">
        <f t="shared" si="16"/>
        <v>725</v>
      </c>
      <c r="N263" s="19">
        <f t="shared" si="17"/>
        <v>725</v>
      </c>
      <c r="O263" s="76" t="s">
        <v>910</v>
      </c>
      <c r="S263" s="4"/>
      <c r="T263" s="4"/>
    </row>
    <row r="264" s="1" customFormat="1" ht="31" customHeight="1" spans="1:20">
      <c r="A264" s="13">
        <v>260</v>
      </c>
      <c r="B264" s="13" t="s">
        <v>887</v>
      </c>
      <c r="C264" s="34" t="s">
        <v>911</v>
      </c>
      <c r="D264" s="13" t="s">
        <v>912</v>
      </c>
      <c r="E264" s="60" t="s">
        <v>913</v>
      </c>
      <c r="F264" s="34">
        <v>58</v>
      </c>
      <c r="G264" s="30">
        <f t="shared" si="14"/>
        <v>29000</v>
      </c>
      <c r="H264" s="30">
        <v>500</v>
      </c>
      <c r="I264" s="34">
        <v>31364</v>
      </c>
      <c r="J264" s="30">
        <v>540.76</v>
      </c>
      <c r="K264" s="74">
        <v>0.0815</v>
      </c>
      <c r="L264" s="75">
        <f t="shared" si="15"/>
        <v>30160</v>
      </c>
      <c r="M264" s="19">
        <f t="shared" si="16"/>
        <v>1204</v>
      </c>
      <c r="N264" s="19">
        <f t="shared" si="17"/>
        <v>1204</v>
      </c>
      <c r="O264" s="76" t="s">
        <v>914</v>
      </c>
      <c r="S264" s="4"/>
      <c r="T264" s="4"/>
    </row>
    <row r="265" ht="31" customHeight="1" spans="1:15">
      <c r="A265" s="13">
        <v>261</v>
      </c>
      <c r="B265" s="13" t="s">
        <v>887</v>
      </c>
      <c r="C265" s="34" t="s">
        <v>915</v>
      </c>
      <c r="D265" s="87" t="s">
        <v>916</v>
      </c>
      <c r="E265" s="60" t="s">
        <v>917</v>
      </c>
      <c r="F265" s="34">
        <v>34</v>
      </c>
      <c r="G265" s="30">
        <f t="shared" si="14"/>
        <v>18700</v>
      </c>
      <c r="H265" s="30">
        <v>550</v>
      </c>
      <c r="I265" s="34">
        <v>19904</v>
      </c>
      <c r="J265" s="30">
        <v>585.41</v>
      </c>
      <c r="K265" s="74">
        <v>0.0644</v>
      </c>
      <c r="L265" s="75">
        <f t="shared" si="15"/>
        <v>19448</v>
      </c>
      <c r="M265" s="19">
        <f t="shared" si="16"/>
        <v>456</v>
      </c>
      <c r="N265" s="19">
        <f t="shared" si="17"/>
        <v>456</v>
      </c>
      <c r="O265" s="76" t="s">
        <v>741</v>
      </c>
    </row>
    <row r="266" ht="31" customHeight="1" spans="1:15">
      <c r="A266" s="13">
        <v>262</v>
      </c>
      <c r="B266" s="13" t="s">
        <v>887</v>
      </c>
      <c r="C266" s="34" t="s">
        <v>918</v>
      </c>
      <c r="D266" s="13" t="s">
        <v>919</v>
      </c>
      <c r="E266" s="60" t="s">
        <v>920</v>
      </c>
      <c r="F266" s="34">
        <v>33</v>
      </c>
      <c r="G266" s="30">
        <f t="shared" si="14"/>
        <v>18150</v>
      </c>
      <c r="H266" s="30">
        <v>550</v>
      </c>
      <c r="I266" s="34">
        <v>21012</v>
      </c>
      <c r="J266" s="30">
        <v>636.73</v>
      </c>
      <c r="K266" s="74">
        <v>0.1577</v>
      </c>
      <c r="L266" s="75">
        <f t="shared" si="15"/>
        <v>18876</v>
      </c>
      <c r="M266" s="19">
        <f t="shared" si="16"/>
        <v>2136</v>
      </c>
      <c r="N266" s="19">
        <f t="shared" si="17"/>
        <v>2136</v>
      </c>
      <c r="O266" s="76" t="s">
        <v>921</v>
      </c>
    </row>
    <row r="267" ht="31" customHeight="1" spans="1:15">
      <c r="A267" s="13">
        <v>263</v>
      </c>
      <c r="B267" s="13" t="s">
        <v>922</v>
      </c>
      <c r="C267" s="61" t="s">
        <v>923</v>
      </c>
      <c r="D267" s="62" t="s">
        <v>924</v>
      </c>
      <c r="E267" s="62" t="s">
        <v>925</v>
      </c>
      <c r="F267" s="30">
        <v>299.1</v>
      </c>
      <c r="G267" s="30">
        <v>154036.5</v>
      </c>
      <c r="H267" s="30">
        <v>515</v>
      </c>
      <c r="I267" s="30">
        <v>162680</v>
      </c>
      <c r="J267" s="19">
        <v>543.9</v>
      </c>
      <c r="K267" s="18">
        <v>0.0561</v>
      </c>
      <c r="L267" s="15">
        <f t="shared" si="15"/>
        <v>160197.96</v>
      </c>
      <c r="M267" s="19">
        <f t="shared" si="16"/>
        <v>2482.04000000001</v>
      </c>
      <c r="N267" s="19">
        <f t="shared" si="17"/>
        <v>2482.04000000001</v>
      </c>
      <c r="O267" s="20" t="s">
        <v>926</v>
      </c>
    </row>
    <row r="268" s="1" customFormat="1" ht="61" customHeight="1" spans="1:20">
      <c r="A268" s="9" t="s">
        <v>927</v>
      </c>
      <c r="B268" s="10"/>
      <c r="C268" s="10"/>
      <c r="D268" s="11"/>
      <c r="E268" s="12"/>
      <c r="F268" s="12"/>
      <c r="G268" s="63"/>
      <c r="H268" s="12"/>
      <c r="I268" s="12"/>
      <c r="J268" s="12"/>
      <c r="K268" s="12"/>
      <c r="L268" s="17"/>
      <c r="M268" s="17"/>
      <c r="N268" s="17"/>
      <c r="O268" s="12"/>
      <c r="S268" s="4"/>
      <c r="T268" s="4"/>
    </row>
    <row r="269" s="1" customFormat="1" ht="72" spans="1:20">
      <c r="A269" s="64">
        <v>264</v>
      </c>
      <c r="B269" s="25" t="s">
        <v>655</v>
      </c>
      <c r="C269" s="25" t="s">
        <v>928</v>
      </c>
      <c r="D269" s="25" t="s">
        <v>929</v>
      </c>
      <c r="E269" s="65" t="s">
        <v>930</v>
      </c>
      <c r="F269" s="30">
        <v>50</v>
      </c>
      <c r="G269" s="30">
        <v>28000</v>
      </c>
      <c r="H269" s="30">
        <v>560</v>
      </c>
      <c r="I269" s="30">
        <v>35376</v>
      </c>
      <c r="J269" s="30">
        <v>707.52</v>
      </c>
      <c r="K269" s="77">
        <v>0.2634</v>
      </c>
      <c r="L269" s="37">
        <f>F269*H269*1.04</f>
        <v>29120</v>
      </c>
      <c r="M269" s="19">
        <f>I269-L269</f>
        <v>6256</v>
      </c>
      <c r="N269" s="19">
        <f>I269-L269</f>
        <v>6256</v>
      </c>
      <c r="O269" s="78" t="s">
        <v>931</v>
      </c>
      <c r="S269" s="4"/>
      <c r="T269" s="4"/>
    </row>
    <row r="270" s="1" customFormat="1" ht="60" spans="1:20">
      <c r="A270" s="64">
        <v>265</v>
      </c>
      <c r="B270" s="25" t="s">
        <v>655</v>
      </c>
      <c r="C270" s="25" t="s">
        <v>932</v>
      </c>
      <c r="D270" s="25" t="s">
        <v>933</v>
      </c>
      <c r="E270" s="66" t="s">
        <v>934</v>
      </c>
      <c r="F270" s="30">
        <v>250.18</v>
      </c>
      <c r="G270" s="30">
        <v>140100.8</v>
      </c>
      <c r="H270" s="30">
        <v>560</v>
      </c>
      <c r="I270" s="30">
        <v>146793</v>
      </c>
      <c r="J270" s="30">
        <v>586.75</v>
      </c>
      <c r="K270" s="77">
        <v>0.0478</v>
      </c>
      <c r="L270" s="37">
        <f>F270*H270*1.04</f>
        <v>145704.832</v>
      </c>
      <c r="M270" s="19">
        <f>I270-L270</f>
        <v>1088.16799999998</v>
      </c>
      <c r="N270" s="19">
        <f>I270-L270</f>
        <v>1088.16799999998</v>
      </c>
      <c r="O270" s="78" t="s">
        <v>935</v>
      </c>
      <c r="S270" s="4"/>
      <c r="T270" s="4"/>
    </row>
    <row r="271" s="1" customFormat="1" ht="40" customHeight="1" spans="1:20">
      <c r="A271" s="64">
        <v>266</v>
      </c>
      <c r="B271" s="25" t="s">
        <v>887</v>
      </c>
      <c r="C271" s="67" t="s">
        <v>936</v>
      </c>
      <c r="D271" s="25" t="s">
        <v>937</v>
      </c>
      <c r="E271" s="68" t="s">
        <v>938</v>
      </c>
      <c r="F271" s="69">
        <v>69</v>
      </c>
      <c r="G271" s="30">
        <f>F271*H271</f>
        <v>37950</v>
      </c>
      <c r="H271" s="70">
        <v>550</v>
      </c>
      <c r="I271" s="69">
        <v>45124</v>
      </c>
      <c r="J271" s="70">
        <v>653.97</v>
      </c>
      <c r="K271" s="79">
        <v>0.189</v>
      </c>
      <c r="L271" s="37">
        <f>F271*H271*1.04</f>
        <v>39468</v>
      </c>
      <c r="M271" s="19">
        <f>I271-L271</f>
        <v>5656</v>
      </c>
      <c r="N271" s="19">
        <f>I271-L271</f>
        <v>5656</v>
      </c>
      <c r="O271" s="80" t="s">
        <v>939</v>
      </c>
      <c r="S271" s="4"/>
      <c r="T271" s="4"/>
    </row>
    <row r="272" s="1" customFormat="1" ht="40" customHeight="1" spans="1:20">
      <c r="A272" s="64">
        <v>267</v>
      </c>
      <c r="B272" s="25" t="s">
        <v>887</v>
      </c>
      <c r="C272" s="69" t="s">
        <v>940</v>
      </c>
      <c r="D272" s="25" t="s">
        <v>941</v>
      </c>
      <c r="E272" s="68" t="s">
        <v>942</v>
      </c>
      <c r="F272" s="69">
        <v>174</v>
      </c>
      <c r="G272" s="30">
        <f>F272*H272</f>
        <v>95700</v>
      </c>
      <c r="H272" s="70">
        <v>550</v>
      </c>
      <c r="I272" s="69">
        <v>106272</v>
      </c>
      <c r="J272" s="70">
        <v>610.76</v>
      </c>
      <c r="K272" s="79">
        <v>0.1105</v>
      </c>
      <c r="L272" s="37">
        <f>F272*H272*1.04</f>
        <v>99528</v>
      </c>
      <c r="M272" s="19">
        <f>I272-L272</f>
        <v>6744</v>
      </c>
      <c r="N272" s="19">
        <f>I272-L272</f>
        <v>6744</v>
      </c>
      <c r="O272" s="81"/>
      <c r="S272" s="4"/>
      <c r="T272" s="4"/>
    </row>
    <row r="273" s="1" customFormat="1" ht="40" customHeight="1" spans="1:20">
      <c r="A273" s="64">
        <v>268</v>
      </c>
      <c r="B273" s="25" t="s">
        <v>887</v>
      </c>
      <c r="C273" s="69" t="s">
        <v>943</v>
      </c>
      <c r="D273" s="25" t="s">
        <v>944</v>
      </c>
      <c r="E273" s="68" t="s">
        <v>942</v>
      </c>
      <c r="F273" s="69">
        <v>95</v>
      </c>
      <c r="G273" s="30">
        <f>F273*H273</f>
        <v>52250</v>
      </c>
      <c r="H273" s="70">
        <v>550</v>
      </c>
      <c r="I273" s="69">
        <v>61440</v>
      </c>
      <c r="J273" s="70">
        <v>646.74</v>
      </c>
      <c r="K273" s="79">
        <v>0.1759</v>
      </c>
      <c r="L273" s="37">
        <f>F273*H273*1.04</f>
        <v>54340</v>
      </c>
      <c r="M273" s="19">
        <f>I273-L273</f>
        <v>7100</v>
      </c>
      <c r="N273" s="19">
        <f>I273-L273</f>
        <v>7100</v>
      </c>
      <c r="O273" s="82"/>
      <c r="S273" s="4"/>
      <c r="T273" s="4"/>
    </row>
    <row r="274" s="1" customFormat="1" ht="40" customHeight="1" spans="1:20">
      <c r="A274" s="9" t="s">
        <v>945</v>
      </c>
      <c r="B274" s="10"/>
      <c r="C274" s="10"/>
      <c r="D274" s="11"/>
      <c r="E274" s="68"/>
      <c r="F274" s="69"/>
      <c r="G274" s="30"/>
      <c r="H274" s="70"/>
      <c r="I274" s="69"/>
      <c r="J274" s="70"/>
      <c r="K274" s="79"/>
      <c r="L274" s="83"/>
      <c r="M274" s="19"/>
      <c r="N274" s="19"/>
      <c r="O274" s="82"/>
      <c r="S274" s="4"/>
      <c r="T274" s="4"/>
    </row>
    <row r="275" s="1" customFormat="1" ht="72" spans="1:20">
      <c r="A275" s="71">
        <v>269</v>
      </c>
      <c r="B275" s="13" t="s">
        <v>946</v>
      </c>
      <c r="C275" s="13" t="s">
        <v>947</v>
      </c>
      <c r="D275" s="87" t="s">
        <v>948</v>
      </c>
      <c r="E275" s="52" t="s">
        <v>949</v>
      </c>
      <c r="F275" s="30">
        <v>100</v>
      </c>
      <c r="G275" s="30">
        <v>52000</v>
      </c>
      <c r="H275" s="30">
        <v>520</v>
      </c>
      <c r="I275" s="30">
        <v>62436</v>
      </c>
      <c r="J275" s="30">
        <v>624.36</v>
      </c>
      <c r="K275" s="18">
        <v>0.2007</v>
      </c>
      <c r="L275" s="15">
        <v>54080</v>
      </c>
      <c r="M275" s="19">
        <v>8356</v>
      </c>
      <c r="N275" s="19">
        <v>5056</v>
      </c>
      <c r="O275" s="20" t="s">
        <v>950</v>
      </c>
      <c r="S275" s="4"/>
      <c r="T275" s="4"/>
    </row>
    <row r="276" ht="20.25" spans="4:6">
      <c r="D276" s="72"/>
      <c r="F276" s="73"/>
    </row>
    <row r="277" ht="20.25" spans="4:12">
      <c r="D277" s="72"/>
      <c r="F277" s="73"/>
      <c r="L277" s="84"/>
    </row>
    <row r="278" spans="4:4">
      <c r="D278" s="72"/>
    </row>
  </sheetData>
  <sortState ref="A5:O267">
    <sortCondition ref="A5:A267"/>
  </sortState>
  <mergeCells count="7">
    <mergeCell ref="A1:O1"/>
    <mergeCell ref="A2:H2"/>
    <mergeCell ref="I2:O2"/>
    <mergeCell ref="A4:D4"/>
    <mergeCell ref="A268:D268"/>
    <mergeCell ref="A274:D274"/>
    <mergeCell ref="O271:O273"/>
  </mergeCells>
  <dataValidations count="3">
    <dataValidation type="custom" allowBlank="1" showInputMessage="1" prompt="如果种植有细绒棉则必填，最大不能超过800公斤/亩（保留两位小数），若细绒棉面积为0，录入数据无效" sqref="H265">
      <formula1>CU264</formula1>
    </dataValidation>
    <dataValidation type="custom" allowBlank="1" showInputMessage="1" prompt="必填" sqref="E267">
      <formula1>CY265</formula1>
    </dataValidation>
    <dataValidation type="custom" allowBlank="1" showInputMessage="1" prompt="如果种植有细绒棉则必填，最大不能超过800公斤/亩（保留两位小数），若细绒棉面积为0，录入数据无效" sqref="H266:H267">
      <formula1>CY265</formula1>
    </dataValidation>
  </dataValidations>
  <pageMargins left="0.7" right="0.7" top="0.75" bottom="0.75" header="0.3" footer="0.3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2026-03-06T01:46:00Z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2052-11.1.0.8919</vt:lpwstr>
  </property>
  <property fmtid="{D5CDD505-2E9C-101B-9397-08002B2CF9AE}" pid="3" name="ICV">
    <vt:lpwstr>1D22C4312682453788237015F93D1724_13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